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2" windowWidth="20112" windowHeight="7992"/>
  </bookViews>
  <sheets>
    <sheet name="Report links" sheetId="1" r:id="rId1"/>
    <sheet name="sit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1" i="1"/>
  <c r="V11" s="1"/>
  <c r="N3"/>
  <c r="N11"/>
  <c r="F21" i="2"/>
  <c r="F34" s="1"/>
  <c r="U71" i="1"/>
  <c r="V71" s="1"/>
  <c r="U58"/>
  <c r="V58" s="1"/>
  <c r="V52"/>
  <c r="U52"/>
  <c r="U51"/>
  <c r="V51" s="1"/>
  <c r="U50"/>
  <c r="V50" s="1"/>
  <c r="V44"/>
  <c r="V43"/>
  <c r="U46"/>
  <c r="V46" s="1"/>
  <c r="U45"/>
  <c r="V45" s="1"/>
  <c r="U44"/>
  <c r="U43"/>
  <c r="U42"/>
  <c r="V42" s="1"/>
  <c r="U41"/>
  <c r="V41" s="1"/>
  <c r="V36"/>
  <c r="V35"/>
  <c r="U37"/>
  <c r="V37" s="1"/>
  <c r="U36"/>
  <c r="U35"/>
  <c r="U10"/>
  <c r="V10" s="1"/>
  <c r="U9"/>
  <c r="V9" s="1"/>
  <c r="U8"/>
  <c r="V8" s="1"/>
  <c r="U7"/>
  <c r="V7" s="1"/>
  <c r="U6"/>
  <c r="V6" s="1"/>
  <c r="U5"/>
  <c r="V5" s="1"/>
  <c r="U4"/>
  <c r="V4" s="1"/>
  <c r="X71"/>
  <c r="Y71" s="1"/>
  <c r="Y58"/>
  <c r="X58"/>
  <c r="Y52"/>
  <c r="Y51"/>
  <c r="X52"/>
  <c r="X51"/>
  <c r="X50"/>
  <c r="Y50" s="1"/>
  <c r="Y46"/>
  <c r="Y42"/>
  <c r="X46"/>
  <c r="X45"/>
  <c r="Y45" s="1"/>
  <c r="X44"/>
  <c r="Y44" s="1"/>
  <c r="X43"/>
  <c r="Y43" s="1"/>
  <c r="X42"/>
  <c r="X41"/>
  <c r="Y41" s="1"/>
  <c r="Y35"/>
  <c r="X37"/>
  <c r="Y37" s="1"/>
  <c r="X36"/>
  <c r="Y36" s="1"/>
  <c r="X35"/>
  <c r="Y11"/>
  <c r="Y10"/>
  <c r="Y7"/>
  <c r="Y6"/>
  <c r="X11"/>
  <c r="X10"/>
  <c r="X9"/>
  <c r="Y9" s="1"/>
  <c r="X8"/>
  <c r="Y8" s="1"/>
  <c r="X7"/>
  <c r="X6"/>
  <c r="X5"/>
  <c r="Y5" s="1"/>
  <c r="X4"/>
  <c r="Y4" s="1"/>
  <c r="Y3"/>
  <c r="Y89"/>
  <c r="N52"/>
  <c r="N42"/>
  <c r="N41"/>
  <c r="N9"/>
  <c r="N7"/>
  <c r="N8"/>
  <c r="N10"/>
  <c r="N51"/>
  <c r="N5"/>
  <c r="N6"/>
  <c r="N58"/>
  <c r="N56"/>
  <c r="N46"/>
  <c r="N47"/>
  <c r="V47"/>
  <c r="N49"/>
  <c r="V49"/>
  <c r="Y49"/>
  <c r="N48"/>
  <c r="V48"/>
  <c r="Y48"/>
  <c r="N50"/>
  <c r="N45" l="1"/>
  <c r="N44"/>
  <c r="N43"/>
  <c r="N126"/>
  <c r="N71"/>
  <c r="N37"/>
  <c r="N36" l="1"/>
  <c r="N4"/>
  <c r="N12"/>
  <c r="N35"/>
  <c r="Y126"/>
  <c r="Y125"/>
  <c r="N125"/>
  <c r="V124"/>
  <c r="N124"/>
  <c r="Y123"/>
  <c r="V123"/>
  <c r="N123"/>
  <c r="Y122"/>
  <c r="N122"/>
  <c r="Y121"/>
  <c r="V121"/>
  <c r="N121"/>
  <c r="V120"/>
  <c r="N120"/>
  <c r="Y119"/>
  <c r="V119"/>
  <c r="N119"/>
  <c r="V118"/>
  <c r="N118"/>
  <c r="Y117"/>
  <c r="V117"/>
  <c r="N117"/>
  <c r="Y114"/>
  <c r="V114"/>
  <c r="N114"/>
  <c r="V116"/>
  <c r="N116"/>
  <c r="N115"/>
  <c r="Y113"/>
  <c r="V113"/>
  <c r="N113"/>
  <c r="V112"/>
  <c r="N112"/>
  <c r="Y111"/>
  <c r="V111"/>
  <c r="N111"/>
  <c r="Y106"/>
  <c r="V106"/>
  <c r="N106"/>
  <c r="Y105"/>
  <c r="V105"/>
  <c r="N105"/>
  <c r="Y110"/>
  <c r="V110"/>
  <c r="N110"/>
  <c r="Y109"/>
  <c r="V109"/>
  <c r="N109"/>
  <c r="Y108"/>
  <c r="V108"/>
  <c r="N108"/>
  <c r="Y107"/>
  <c r="V107"/>
  <c r="N107"/>
  <c r="Y104"/>
  <c r="V104"/>
  <c r="N104"/>
  <c r="V103"/>
  <c r="N103"/>
  <c r="AA102"/>
  <c r="Y102"/>
  <c r="V102"/>
  <c r="N102"/>
  <c r="Y101"/>
  <c r="V101"/>
  <c r="N101"/>
  <c r="V100"/>
  <c r="N100"/>
  <c r="Y99"/>
  <c r="V99"/>
  <c r="N99"/>
  <c r="V98"/>
  <c r="N98"/>
  <c r="V97"/>
  <c r="N97"/>
  <c r="Y96"/>
  <c r="V96"/>
  <c r="N96"/>
  <c r="Y95"/>
  <c r="V95"/>
  <c r="N95"/>
  <c r="Y94"/>
  <c r="V94"/>
  <c r="N94"/>
  <c r="AA93"/>
  <c r="Y93"/>
  <c r="V93"/>
  <c r="N93"/>
  <c r="Y92"/>
  <c r="V92"/>
  <c r="N92"/>
  <c r="Y91"/>
  <c r="V91"/>
  <c r="N91"/>
  <c r="Y90"/>
  <c r="V90"/>
  <c r="N90"/>
  <c r="AA89"/>
  <c r="V89"/>
  <c r="N89"/>
  <c r="Y88"/>
  <c r="V88"/>
  <c r="N88"/>
  <c r="Y87"/>
  <c r="V87"/>
  <c r="N87"/>
  <c r="Y86"/>
  <c r="V86"/>
  <c r="N86"/>
  <c r="Y85"/>
  <c r="V85"/>
  <c r="N85"/>
  <c r="Y84"/>
  <c r="V84"/>
  <c r="N84"/>
  <c r="Y83"/>
  <c r="V83"/>
  <c r="N83"/>
  <c r="Y82"/>
  <c r="V82"/>
  <c r="N82"/>
  <c r="Y81"/>
  <c r="V81"/>
  <c r="N81"/>
  <c r="Y80"/>
  <c r="V80"/>
  <c r="N80"/>
  <c r="Y79"/>
  <c r="V79"/>
  <c r="N79"/>
  <c r="Y78"/>
  <c r="V78"/>
  <c r="N78"/>
  <c r="V77"/>
  <c r="N77"/>
  <c r="Y76"/>
  <c r="V76"/>
  <c r="N76"/>
  <c r="V75"/>
  <c r="N75"/>
  <c r="Y74"/>
  <c r="V74"/>
  <c r="N74"/>
  <c r="Y73"/>
  <c r="V73"/>
  <c r="N73"/>
  <c r="Y72"/>
  <c r="V72"/>
  <c r="N72"/>
  <c r="Y70"/>
  <c r="V70"/>
  <c r="N70"/>
  <c r="V69"/>
  <c r="N69"/>
  <c r="V68"/>
  <c r="N68"/>
  <c r="V67"/>
  <c r="N67"/>
  <c r="V66"/>
  <c r="N66"/>
  <c r="Y65"/>
  <c r="V65"/>
  <c r="N65"/>
  <c r="Y64"/>
  <c r="V64"/>
  <c r="N64"/>
  <c r="Y63"/>
  <c r="V63"/>
  <c r="N63"/>
  <c r="Y62"/>
  <c r="V62"/>
  <c r="N62"/>
  <c r="V61"/>
  <c r="N61"/>
  <c r="V60"/>
  <c r="N60"/>
  <c r="V59"/>
  <c r="N59"/>
  <c r="Y56"/>
  <c r="Y57"/>
  <c r="V57"/>
  <c r="N57"/>
  <c r="Y55"/>
  <c r="V55"/>
  <c r="N55"/>
  <c r="Y54"/>
  <c r="V54"/>
  <c r="N54"/>
  <c r="V53"/>
  <c r="N53"/>
  <c r="V39"/>
  <c r="N39"/>
  <c r="Y40"/>
  <c r="V40"/>
  <c r="N40"/>
  <c r="V38"/>
  <c r="N38"/>
  <c r="Y34"/>
  <c r="V34"/>
  <c r="N34"/>
  <c r="Y33"/>
  <c r="V33"/>
  <c r="N33"/>
  <c r="Y32"/>
  <c r="V32"/>
  <c r="N32"/>
  <c r="Y31"/>
  <c r="V31"/>
  <c r="N31"/>
  <c r="Y30"/>
  <c r="V30"/>
  <c r="N30"/>
  <c r="Y29"/>
  <c r="V29"/>
  <c r="N29"/>
  <c r="Y28"/>
  <c r="V28"/>
  <c r="N28"/>
  <c r="Y27"/>
  <c r="V27"/>
  <c r="N27"/>
  <c r="Y26"/>
  <c r="V26"/>
  <c r="N26"/>
  <c r="Y25"/>
  <c r="V25"/>
  <c r="N25"/>
  <c r="V24"/>
  <c r="N24"/>
  <c r="Y23"/>
  <c r="V23"/>
  <c r="N23"/>
  <c r="Y22"/>
  <c r="N22"/>
  <c r="Y21"/>
  <c r="V21"/>
  <c r="N21"/>
  <c r="Y18"/>
  <c r="V18"/>
  <c r="N18"/>
  <c r="Y20"/>
  <c r="V20"/>
  <c r="N20"/>
  <c r="Y19"/>
  <c r="V19"/>
  <c r="N19"/>
  <c r="Y17"/>
  <c r="V17"/>
  <c r="N17"/>
  <c r="Y16"/>
  <c r="V16"/>
  <c r="N16"/>
  <c r="Y15"/>
  <c r="V15"/>
  <c r="N15"/>
  <c r="Y14"/>
  <c r="V14"/>
  <c r="N14"/>
  <c r="Y13"/>
  <c r="V13"/>
  <c r="N13"/>
  <c r="Y12"/>
  <c r="V12"/>
  <c r="V3"/>
  <c r="Y2"/>
  <c r="V2"/>
  <c r="N2"/>
</calcChain>
</file>

<file path=xl/sharedStrings.xml><?xml version="1.0" encoding="utf-8"?>
<sst xmlns="http://schemas.openxmlformats.org/spreadsheetml/2006/main" count="1814" uniqueCount="589">
  <si>
    <t>ID</t>
  </si>
  <si>
    <t>Address</t>
  </si>
  <si>
    <t>Parcel ID</t>
  </si>
  <si>
    <t>Site Name</t>
  </si>
  <si>
    <t>GIS ID</t>
  </si>
  <si>
    <t>Owner</t>
  </si>
  <si>
    <t>Title</t>
  </si>
  <si>
    <t>Project Head</t>
  </si>
  <si>
    <t>Datex</t>
  </si>
  <si>
    <t>Summary</t>
  </si>
  <si>
    <t>DATE</t>
  </si>
  <si>
    <t>Recommendations</t>
  </si>
  <si>
    <t>Next Phase</t>
  </si>
  <si>
    <t>E-Copy</t>
  </si>
  <si>
    <t>Related Reports</t>
  </si>
  <si>
    <t>E-Copy Related</t>
  </si>
  <si>
    <t>SummaryLINK</t>
  </si>
  <si>
    <t>SUMMARY</t>
  </si>
  <si>
    <t>E-CopyLINK</t>
  </si>
  <si>
    <t>E-COPY</t>
  </si>
  <si>
    <t>E-CopyRelatedLINK</t>
  </si>
  <si>
    <t>E-COPY RELATED</t>
  </si>
  <si>
    <t>1 King Place</t>
  </si>
  <si>
    <t>Former Meriden Wallingford Hospital</t>
  </si>
  <si>
    <t>City Of Meriden</t>
  </si>
  <si>
    <t>Phase I Environmental Site Assessment (DRAFT)</t>
  </si>
  <si>
    <t>VHB Inc.</t>
  </si>
  <si>
    <t>..\Summaries\ESA_Draft_Report_Summary_(1_King_Place).docx</t>
  </si>
  <si>
    <t>Phase II Site Investigation, Dye Test and Ground Penetrating Radar Survey</t>
  </si>
  <si>
    <t>Phase II</t>
  </si>
  <si>
    <t>Yes</t>
  </si>
  <si>
    <t>http://gis.meridenct.gov/website/vault/economicdevelopment/brownfields/Summaries/ESA_Draft_Report_Summary_(1_King_Place).pdf</t>
  </si>
  <si>
    <t>http://gis.meridenct.gov/website/vault/EconomicDevelopment/Brownfields/E-Copy_Files/Meriden-Wallingford_Hospital/Final - May 2014 Former Hospital Phase I ESA - PJC Edits &amp; formatting w. appendices.pdf</t>
  </si>
  <si>
    <t>Phase I Environmental Site Assessment (FINAL)</t>
  </si>
  <si>
    <t>Phase II ESA, Dye Test, and Ground Penetrating Radar</t>
  </si>
  <si>
    <t>104 Butler Street</t>
  </si>
  <si>
    <t>0110-0049-0003-0036</t>
  </si>
  <si>
    <t>Factory H Site</t>
  </si>
  <si>
    <t>Interim Remedial Action Plan</t>
  </si>
  <si>
    <t>AECOM</t>
  </si>
  <si>
    <t>Summaries\Interim_Remedial_Action_Plan_Report_Summary_(104_Butler).docx</t>
  </si>
  <si>
    <t>N/A</t>
  </si>
  <si>
    <t>77 Cooper and 104 Butler (See Previous Reports Section)</t>
  </si>
  <si>
    <t>Related</t>
  </si>
  <si>
    <t>http://gis.meridenct.gov/website/vault/economicdevelopment/brownfields/Summaries/Interim_Remedial_Action_Plan_Report_Summary_(104_Butler).pdf</t>
  </si>
  <si>
    <t>http://gis.meridenct.gov/website/vault/EconomicDevelopment/Brownfields/E-Copy_Files/Factory_H/InterimActionPlanSep2011.pdf</t>
  </si>
  <si>
    <t>Environmental Condition Assessment Form</t>
  </si>
  <si>
    <t>City of Meriden/State of CT</t>
  </si>
  <si>
    <t>Summaries\ECAF_Summary_(104_Butler_Street).docx</t>
  </si>
  <si>
    <t>77 Cooper and 104 Butler (See Documentation Section)</t>
  </si>
  <si>
    <t>http://gis.meridenct.gov/website/vault/economicdevelopment/brownfields/Summaries/ECAF_Summary_(104_Butler_Street).pdf</t>
  </si>
  <si>
    <t>http://gis.meridenct.gov/website/vault/EconomicDevelopment/Brownfields/E-Copy_Files/Factory_H/CityofMeridenECAFoct2011.pdf</t>
  </si>
  <si>
    <t>11 Crown Street</t>
  </si>
  <si>
    <t>Record Journal</t>
  </si>
  <si>
    <t>Record Journal Publishing Co.</t>
  </si>
  <si>
    <t>Phase I ESA</t>
  </si>
  <si>
    <t>Lenard Engineering Inc.</t>
  </si>
  <si>
    <t>Summaries\ESA_Report_Summary_(11_Crown_Street_[Jun.2013]).docx</t>
  </si>
  <si>
    <t>Phase II ESA, Building Material Survey, and licensed cleanup of drums</t>
  </si>
  <si>
    <t>http://gis.meridenct.gov/website/vault/economicdevelopment/brownfields/Summaries/ESA_Report_Summary_(11_Crown_Street_[Jun.2013]).pdf</t>
  </si>
  <si>
    <t>http://gis.meridenct.gov/website/vault/EconomicDevelopment/Brownfields/E-Copy_Files/Record_Journal/11CrownSt-Phase1ESA.pdf</t>
  </si>
  <si>
    <t>Phase II ESA and Draft HM Building survey</t>
  </si>
  <si>
    <t>Tighe &amp; Bond</t>
  </si>
  <si>
    <t>Summaries\ESA_Report_Summary_(11_Crown_Street[Nov.2013]).docx</t>
  </si>
  <si>
    <t>Phase III ESA, additional evaluations, further delineation, and additional borings</t>
  </si>
  <si>
    <t>Phase III</t>
  </si>
  <si>
    <t>Draft HBMI</t>
  </si>
  <si>
    <t>http://gis.meridenct.gov/website/vault/economicdevelopment/brownfields/Summaries/ESA_Report_Summary_(11_Crown_Street[Nov.2013]).pdf</t>
  </si>
  <si>
    <t>http://gis.meridenct.gov/website/vault/EconomicDevelopment/Brownfields/E-Copy_Files/Record_Journal/11 Crown Street- Phase II ESA.pdf</t>
  </si>
  <si>
    <t>Phase III Environmental Site Assessment</t>
  </si>
  <si>
    <t>..\Summaries\ESA_Report_Summary_(11_Crown_Street).docx</t>
  </si>
  <si>
    <t>A Remedial Action Plan be deveoped</t>
  </si>
  <si>
    <t>http://gis.meridenct.gov/website/vault/economicdevelopment/brownfields/Summaries/ESA_Report_Summary_(11_Crown_Street).pdf</t>
  </si>
  <si>
    <t>http://gis.meridenct.gov/website/vault/EconomicDevelopment/Brownfields/E-Copy_Files/Record_Journal/DRAFT - 11 Crown Street Record Journal Phase III ESA.pdf</t>
  </si>
  <si>
    <t>Hazardous Building Material Report</t>
  </si>
  <si>
    <t>..\Summaries\HBMI_Report_Summary_(11_Crown_Street).docx</t>
  </si>
  <si>
    <t>Additional Investigation</t>
  </si>
  <si>
    <t>http://gis.meridenct.gov/website/vault/economicdevelopment/brownfields/Summaries/HBMI_Report_Summary_(11_Crown_Street).pdf</t>
  </si>
  <si>
    <t>http://gis.meridenct.gov/website/vault/EconomicDevelopment/Brownfields/E-Copy_Files/Record_Journal/Record Journal HBMI Report - FINAL April 2014.PDF</t>
  </si>
  <si>
    <t>ABC Application Form</t>
  </si>
  <si>
    <t>State of Connecticut DECD</t>
  </si>
  <si>
    <t>http://gis.meridenct.gov/website/vault/economicdevelopment/brownfields/Summaries/N/A</t>
  </si>
  <si>
    <t>http://gis.meridenct.gov/website/vault/EconomicDevelopment/Brownfields/E-Copy_Files/Record_Journal/ABC Application Form Meriden 11 Crown Street.pdf</t>
  </si>
  <si>
    <t>ABC Approval Letter</t>
  </si>
  <si>
    <t>http://gis.meridenct.gov/website/vault/EconomicDevelopment/Brownfields/E-Copy_Files/Record_Journal/City of Meriden ABC Approval Ltr  11 Crown Street.pdf</t>
  </si>
  <si>
    <t>RAP and disposal of Lead-Impacted Soil</t>
  </si>
  <si>
    <t>RAP</t>
  </si>
  <si>
    <t>http://gis.meridenct.gov/website/vault/economicdevelopment/brownfields/Summaries/ESA_Report_Summary_(11_Crown_Street[April2014]).pdf</t>
  </si>
  <si>
    <t>http://gis.meridenct.gov/website/vault/EconomicDevelopment/Brownfields/E-Copy_Files/Record_Journal/11 Crown St - Phase III ESA FINAL.pdf</t>
  </si>
  <si>
    <t>Remedial Action Plan</t>
  </si>
  <si>
    <t>http://gis.meridenct.gov/website/vault/economicdevelopment/brownfields/Summaries/Remedial_Action_Plan_Summary_(11_Crown_St_[June_2014]).pdf</t>
  </si>
  <si>
    <t>http://gis.meridenct.gov/website/vault/EconomicDevelopment/Brownfields/E-Copy_Files/Record_Journal/11 Crown Street - RAP.pdf</t>
  </si>
  <si>
    <t>Summary of Site Costs</t>
  </si>
  <si>
    <t>20% contingency</t>
  </si>
  <si>
    <t>http://gis.meridenct.gov/website/vault/EconomicDevelopment/Brownfields/E-Copy_Files/Record_Journal/Summary of Site Costs.pdf</t>
  </si>
  <si>
    <t>116 Cook &amp; 85 Cooper Street</t>
  </si>
  <si>
    <t>116 Cook Ave &amp; Cooper Lot</t>
  </si>
  <si>
    <t>Quality Assurance Project Plan</t>
  </si>
  <si>
    <t>..\Summaries\QAPP_Report_Summary_(116_Cook_&amp;_85_Cooper_Street).docx</t>
  </si>
  <si>
    <t>http://gis.meridenct.gov/website/vault/economicdevelopment/brownfields/Summaries/QAPP_Report_Summary_(116_Cook_&amp;_85_Cooper_Street).pdf</t>
  </si>
  <si>
    <t>http://gis.meridenct.gov/website/vault/EconomicDevelopment/Brownfields/E-Copy_Files/Cooper Lot/2011 qapp 116 Cook Ave &amp; 85 Cooper st.pdf</t>
  </si>
  <si>
    <t>116 Cook Avenue</t>
  </si>
  <si>
    <t>116 Cook Ave</t>
  </si>
  <si>
    <t>Presentation to Council/Real Estate Appraisal</t>
  </si>
  <si>
    <t>John W. Nitz &amp; Associates, LLC</t>
  </si>
  <si>
    <t>Summaries\Real_Estate_Appraisal_Report_Summary_(116_Cook_Avenue).docx</t>
  </si>
  <si>
    <t>No</t>
  </si>
  <si>
    <t>http://gis.meridenct.gov/website/vault/economicdevelopment/brownfields/Summaries/Real_Estate_Appraisal_Report_Summary_(116_Cook_Avenue).pdf</t>
  </si>
  <si>
    <t>Phase I Environmental Site Assessment</t>
  </si>
  <si>
    <t>Summaries\ESA_Report_Summary_(116_Cook_Ave_[2009]).docx</t>
  </si>
  <si>
    <t>Phase II to assess presence or absence of contamination</t>
  </si>
  <si>
    <t>http://gis.meridenct.gov/website/vault/economicdevelopment/brownfields/Summaries/ESA_Report_Summary_(116_Cook_Ave_[2009]).pdf</t>
  </si>
  <si>
    <t>http://gis.meridenct.gov/website/vault/EconomicDevelopment/Brownfields/E-Copy_Files/116_Cook_Ave/116 Cook Ave Phase I ESA COMPLETE COPY 8-31-10.pdf</t>
  </si>
  <si>
    <t>Phase III Appendix E: Lab Data</t>
  </si>
  <si>
    <t>TestAmerica Laboratories, Inc.</t>
  </si>
  <si>
    <t>http://gis.meridenct.gov/website/vault/EconomicDevelopment/Brownfields/E-Copy_Files/116_Cook_Ave/Phase III 116 Cook Avenue-Appendix E - lab dat.pdf</t>
  </si>
  <si>
    <t>Appendix E: Lab Data</t>
  </si>
  <si>
    <t>http://gis.meridenct.gov/website/vault/EconomicDevelopment/Brownfields/E-Copy_Files/116_Cook_Ave/Appendix E - lab data- Phase II 116 Cook Avenue.pdf</t>
  </si>
  <si>
    <t>Phase II Environmental Site Assessment</t>
  </si>
  <si>
    <t>Summaries\ESA_Report_Summary_(116_Cook_Ave_[2011]).docx</t>
  </si>
  <si>
    <t>Phase III to evaluate the source and extent of environmental impacts</t>
  </si>
  <si>
    <t>http://gis.meridenct.gov/website/vault/economicdevelopment/brownfields/Summaries/ESA_Report_Summary_(116_Cook_Ave_[2011]).pdf</t>
  </si>
  <si>
    <t>http://gis.meridenct.gov/website/vault/EconomicDevelopment/Brownfields/E-Copy_Files/116_Cook_Ave/116 Cook Ave Phase II ESA Report Complete.pdf</t>
  </si>
  <si>
    <t>Appendix B: As Built Drawings</t>
  </si>
  <si>
    <t>Eagle Environmental, Inc.</t>
  </si>
  <si>
    <t>http://gis.meridenct.gov/website/vault/EconomicDevelopment/Brownfields/E-Copy_Files/116_Cook_Ave/Appendix B - As-Built Drawings.pdf</t>
  </si>
  <si>
    <t>Draft ABCA (As Required by Grant Application)</t>
  </si>
  <si>
    <t>Summaries\Draft_Analysis_of_Brownfield_Cleanup_Alternatives_Report_Summary_(116_Cook_Ave).docx</t>
  </si>
  <si>
    <t>Combination of Excavation with Off-Site Disposal (Alt. 3) and Capping (Alt. 2)</t>
  </si>
  <si>
    <t>http://gis.meridenct.gov/website/vault/economicdevelopment/brownfields/Summaries/Draft_Analysis_of_Brownfield_Cleanup_Alternatives_Report_Summary_(116_Cook_Ave).pdf</t>
  </si>
  <si>
    <t>http://gis.meridenct.gov/website/vault/EconomicDevelopment/Brownfields/E-Copy_Files/116_Cook_Ave/Draft ABCA 116 Cook-As Required by Grant Application.pdf</t>
  </si>
  <si>
    <t>Attachment C: F&amp;O HBMI (Hazardous Material Survey Report)</t>
  </si>
  <si>
    <t>Fuss &amp; O'Neill</t>
  </si>
  <si>
    <t>Summaries\Hazardous_Material_Survey_Report_Summary_(116_Cook_Ave).docx</t>
  </si>
  <si>
    <t>http://gis.meridenct.gov/website/vault/economicdevelopment/brownfields/Summaries/Hazardous_Material_Survey_Report_Summary_(116_Cook_Ave).pdf</t>
  </si>
  <si>
    <t>http://gis.meridenct.gov/website/vault/EconomicDevelopment/Brownfields/E-Copy_Files/116_Cook_Ave/Texidor.pdf</t>
  </si>
  <si>
    <t>Summaries\ESA_Report_Summary_(116_Cook_Ave_[2012]).docx</t>
  </si>
  <si>
    <t>RAP and Interim Actions</t>
  </si>
  <si>
    <t>http://gis.meridenct.gov/website/vault/economicdevelopment/brownfields/Summaries/ESA_Report_Summary_(116_Cook_Ave_[2012]).pdf</t>
  </si>
  <si>
    <t>http://gis.meridenct.gov/website/vault/EconomicDevelopment/Brownfields/E-Copy_Files/116_Cook_Ave/116 Cook Phase III Complete Report.pdf</t>
  </si>
  <si>
    <t>Demolition Estimate (Final)</t>
  </si>
  <si>
    <t>Summaries\Opinion_of_Probable_Demolition_Cost_Report_Summary_(116_Cook_Ave).docx</t>
  </si>
  <si>
    <t>http://gis.meridenct.gov/website/vault/economicdevelopment/brownfields/Summaries/Opinion_of_Probable_Demolition_Cost_Report_Summary_(116_Cook_Ave).pdf</t>
  </si>
  <si>
    <t>http://gis.meridenct.gov/website/vault/EconomicDevelopment/Brownfields/E-Copy_Files/116_Cook_Ave/FINAL116 Cook Demo Estimate (1).pdf</t>
  </si>
  <si>
    <t>US EPA Notice of Award: Contract (Cleanup grant)</t>
  </si>
  <si>
    <t>http://gis.meridenct.gov/website/vault/EconomicDevelopment/Brownfields/E-Copy_Files/116_Cook_Ave/US EPA Notice of Award - Contract- 116 Cook Avenue.pdf</t>
  </si>
  <si>
    <t>144 Pratt Street</t>
  </si>
  <si>
    <t>Mills Memorial</t>
  </si>
  <si>
    <t>Meriden Housing Authority</t>
  </si>
  <si>
    <t>Summaries\ESA_Report_Summary_(144_Pratt_Street_[Mills_Memorial]).docx</t>
  </si>
  <si>
    <t>Phase II to assess underlying soil and groundwater</t>
  </si>
  <si>
    <t>http://gis.meridenct.gov/website/vault/economicdevelopment/brownfields/Summaries/ESA_Report_Summary_(144_Pratt_Street_[Mills_Memorial]).pdf</t>
  </si>
  <si>
    <t>Phase I Environmental Site Assessment (Update)</t>
  </si>
  <si>
    <t>http://gis.meridenct.gov/website/vault/EconomicDevelopment/Brownfields/E-Copy_Files/Mills_Memorial/144 Pratt Street Phase I ESA Update.pdf</t>
  </si>
  <si>
    <t>HUD 24 CFR Part 58 Environmental Assessment-Disposition and Parcel Assemble</t>
  </si>
  <si>
    <t>161 State Street</t>
  </si>
  <si>
    <t>Summaries\ESA_Report_Summary_(161_State_Street_[Apr. 2012]).docx</t>
  </si>
  <si>
    <t>Dec 12, Tighe &amp; Bond</t>
  </si>
  <si>
    <t>http://gis.meridenct.gov/website/vault/economicdevelopment/brownfields/Summaries/ESA_Report_Summary_(161_State_Street_[Apr. 2012]).pdf</t>
  </si>
  <si>
    <t>Summaries\ESA_Report_Summary_(161_State_Street_[Dec.2012]).docx</t>
  </si>
  <si>
    <t>Fill Material assessment during redevelopment activities</t>
  </si>
  <si>
    <t>Apr 12, Tighe &amp; Bond</t>
  </si>
  <si>
    <t>http://gis.meridenct.gov/website/vault/economicdevelopment/brownfields/Summaries/ESA_Report_Summary_(161_State_Street_[Dec.2012]).pdf</t>
  </si>
  <si>
    <t>http://gis.meridenct.gov/website/vault/EconomicDevelopment/Brownfields/E-Copy_Files/Mills_Memorial/Phase_II_161_State_Street.pdf</t>
  </si>
  <si>
    <t>..\Summaries\QAPP_Report_Summary_(161_State_Street).docx</t>
  </si>
  <si>
    <t>http://gis.meridenct.gov/website/vault/economicdevelopment/brownfields/Summaries/QAPP_Report_Summary_(161_State_Street).pdf</t>
  </si>
  <si>
    <t>http://gis.meridenct.gov/website/vault/EconomicDevelopment/Brownfields/E-Copy_Files/Mills_Memorial/2011 quap 161 State Street.pdf</t>
  </si>
  <si>
    <t>177 State Street</t>
  </si>
  <si>
    <t>Mills Redevelopment</t>
  </si>
  <si>
    <t>CSC Investments LLC</t>
  </si>
  <si>
    <t>Summaries\ESA_Report_Summary_(177_State_Street).docx</t>
  </si>
  <si>
    <t>Proceede with next phase</t>
  </si>
  <si>
    <t>(See Environmental Records Review Section)</t>
  </si>
  <si>
    <t>http://gis.meridenct.gov/website/vault/economicdevelopment/brownfields/Summaries/ESA_Report_Summary_(177_State_Street).pdf</t>
  </si>
  <si>
    <t>Phase II ESA</t>
  </si>
  <si>
    <t>http://gis.meridenct.gov/website/vault/EconomicDevelopment/Brownfields/E-Copy_Files/Mills_Memorial/PhaseII ESA 177StateSt.pdf</t>
  </si>
  <si>
    <t>..\Summaries\ESA_Report_Summary_(177_State_Street[March_2014]).docx</t>
  </si>
  <si>
    <t>http://gis.meridenct.gov/website/vault/economicdevelopment/brownfields/Summaries/ESA_Report_Summary_(177_State_Street[March_2014]).pdf</t>
  </si>
  <si>
    <t>http://gis.meridenct.gov/website/vault/EconomicDevelopment/Brownfields/E-Copy_Files/Mills_Memorial/PhaseIII 177 StateSt (1).pdf</t>
  </si>
  <si>
    <t>http://gis.meridenct.gov/website/vault/economicdevelopment/brownfields/Summaries/Remedial_Action_Plan_Summary_(177_State_St).pdf</t>
  </si>
  <si>
    <t>http://gis.meridenct.gov/website/vault/EconomicDevelopment/Brownfields/E-Copy_Files/Mills_Memorial/177 State Street RAP_FINAL 6-30-14.pdf</t>
  </si>
  <si>
    <t>http://gis.meridenct.gov/website/vault/EconomicDevelopment/Brownfields/E-Copy_Files/Mills_Memorial/Revised PhaseIIIESA_StateSt_2014_03_27 with cost estimate.pdf</t>
  </si>
  <si>
    <t>249 Hanover Street</t>
  </si>
  <si>
    <t>MHA</t>
  </si>
  <si>
    <t>PAYNE Environmental, LLC</t>
  </si>
  <si>
    <t>Summaries\ESA_Report_Summary_(249_Hanover_Street).docx</t>
  </si>
  <si>
    <t>Assess underlying soil and subgrade material</t>
  </si>
  <si>
    <t>http://gis.meridenct.gov/website/vault/economicdevelopment/brownfields/Summaries/ESA_Report_Summary_(249_Hanover_Street).pdf</t>
  </si>
  <si>
    <t>25-33 Colony Street</t>
  </si>
  <si>
    <t>City TOD</t>
  </si>
  <si>
    <t>Summaries\ESA_Report_Summary_(25-33_Colony_Street).docx</t>
  </si>
  <si>
    <t>None</t>
  </si>
  <si>
    <t>Feb 02, BL Companies</t>
  </si>
  <si>
    <t>http://gis.meridenct.gov/website/vault/economicdevelopment/brownfields/Summaries/ESA_Report_Summary_(25-33_Colony_Street).pdf</t>
  </si>
  <si>
    <t>290 Pratt Street</t>
  </si>
  <si>
    <t>Enterprise Center</t>
  </si>
  <si>
    <t>290 Pratt St LLC</t>
  </si>
  <si>
    <t>Summaries\Remedial_Action_Plan_Report_Summary_(290_Pratt_Street).docx</t>
  </si>
  <si>
    <t>Option 4 (Section 6): bioremediation, capping, and recovery trenches</t>
  </si>
  <si>
    <t>http://gis.meridenct.gov/website/vault/economicdevelopment/brownfields/Summaries/Remedial_Action_Plan_Report_Summary_(290_Pratt_Street).pdf</t>
  </si>
  <si>
    <t>30 &amp; 50 East Main Street</t>
  </si>
  <si>
    <t>Meriden HUB</t>
  </si>
  <si>
    <t>..\Summaries\Remedial_Action_Plan_Report_Summary_(30_&amp;_50_East_Main).docx</t>
  </si>
  <si>
    <t>http://gis.meridenct.gov/website/vault/economicdevelopment/brownfields/Summaries/Remedial_Action_Plan_Report_Summary_(30_&amp;_50_East_Main).pdf</t>
  </si>
  <si>
    <t>http://gis.meridenct.gov/website/vault/EconomicDevelopment/Brownfields/E-Copy_Files/Meriden_HUB/HUB RAP MMI3.13.13.pdf</t>
  </si>
  <si>
    <t>30 East Main Street</t>
  </si>
  <si>
    <t>Summaries\ESA_Report_Summary_(30_East_Main_Street).docx</t>
  </si>
  <si>
    <t>Phase III to determine the presence or absence of contamination</t>
  </si>
  <si>
    <t>Phase III (typo?)</t>
  </si>
  <si>
    <t>http://gis.meridenct.gov/website/vault/economicdevelopment/brownfields/Summaries/ESA_Report_Summary_(30_East_Main_Street).pdf</t>
  </si>
  <si>
    <t>http://gis.meridenct.gov/website/vault/EconomicDevelopment/Brownfields/E-Copy_Files/Meriden_HUB/PhaseIESAsep2010.pdf</t>
  </si>
  <si>
    <t>32 West Main Street</t>
  </si>
  <si>
    <t>..\Summaries\ESA Report Summary (32 West Main Street).docx</t>
  </si>
  <si>
    <t>Phase II Environmental Site Assessment and backup generator inspection</t>
  </si>
  <si>
    <t>#http://gis.meridenct.gov/website/vault/economicdevelopment/brownfields/Summaries/ESA Report Summary (32 West Main Street).pdf#</t>
  </si>
  <si>
    <t>http://gis.meridenct.gov/website/vault/EconomicDevelopment/Brownfields/E-Copy_Files/City TOD/DRAFT - May 2014 Meriden Vacant Lot 32 West Main - with appendices.pdf</t>
  </si>
  <si>
    <t>Phase I Environmental Site Assessment (PJC Edits)</t>
  </si>
  <si>
    <t>Phase II Environmental Site Assessment to assess quality of surficial soils and groundwater</t>
  </si>
  <si>
    <t>http://gis.meridenct.gov/website/vault/economicdevelopment/brownfields/Summaries/ESA Report Summary (32 West Main Street[Final]).pdf</t>
  </si>
  <si>
    <t>http://gis.meridenct.gov/website/vault/EconomicDevelopment/Brownfields/E-Copy_Files/City TOD/Final - May 2014 Meriden Vacant Lot 32 West Main - PJC EDITS w. appendices.pdf</t>
  </si>
  <si>
    <t>33 South Colony Street</t>
  </si>
  <si>
    <t>City Flood Control</t>
  </si>
  <si>
    <t>Summaries\ESA_Report_Summary_(33 South Colony Street).docx</t>
  </si>
  <si>
    <t>Disposal of Containers and Phase II ESA</t>
  </si>
  <si>
    <t>http://gis.meridenct.gov/website/vault/economicdevelopment/brownfields/Summaries/ESA_Report_Summary_(33 South Colony Street).pdf</t>
  </si>
  <si>
    <t>51-53 South Colony Street</t>
  </si>
  <si>
    <t>Summaries\ESA_Report_Summary_(51-53_South_Colony_Street).docx</t>
  </si>
  <si>
    <t>http://gis.meridenct.gov/website/vault/economicdevelopment/brownfields/Summaries/ESA_Report_Summary_(51-53_South_Colony_Street).pdf</t>
  </si>
  <si>
    <t>60 State Street</t>
  </si>
  <si>
    <t>Meriden Transit Center</t>
  </si>
  <si>
    <t>ConnDOT</t>
  </si>
  <si>
    <t>Summaries\ESA_Report_Summary_(60_State_Street).docx</t>
  </si>
  <si>
    <t>http://gis.meridenct.gov/website/vault/economicdevelopment/brownfields/Summaries/ESA_Report_Summary_(60_State_Street).pdf</t>
  </si>
  <si>
    <t>62 Cedar Street</t>
  </si>
  <si>
    <t>Summaries\ESA_Report_Summary_(62_Cedar_Street).docx</t>
  </si>
  <si>
    <t>http://gis.meridenct.gov/website/vault/economicdevelopment/brownfields/Summaries/ESA_Report_Summary_(62_Cedar_Street).pdf</t>
  </si>
  <si>
    <t>http://gis.meridenct.gov/website/vault/EconomicDevelopment/Brownfields/E-Copy_Files/Cedar_Park/62 Cedar Street Phase I ESA Update.pdf</t>
  </si>
  <si>
    <t>62 Twiss Street</t>
  </si>
  <si>
    <t>..\Summaries\ESA_Report_Summary_(62_Twiss_Street).docx</t>
  </si>
  <si>
    <t>http://gis.meridenct.gov/website/vault/economicdevelopment/brownfields/Summaries/ESA_Report_Summary_(62_Twiss_Street).pdf</t>
  </si>
  <si>
    <t>http://gis.meridenct.gov/website/vault/EconomicDevelopment/Brownfields/E-Copy_Files/City TOD/Phase I ESA 62 Twiss Street.pdf</t>
  </si>
  <si>
    <t>69 East Main Street</t>
  </si>
  <si>
    <t>..\Summaries\ESA Report Summary (69 East Main Street).docx</t>
  </si>
  <si>
    <t>#http://gis.meridenct.gov/website/vault/economicdevelopment/brownfields/Summaries/ESA Report Summary (69 East Main Street).pdf#</t>
  </si>
  <si>
    <t>http://gis.meridenct.gov/website/vault/EconomicDevelopment/Brownfields/E-Copy_Files/City TOD/DRAFT - May 2014 Meriden Vacant Lot 69 East Main - with appendices.pdf</t>
  </si>
  <si>
    <t>Phase II Environmental Site Assessment to investigate impact to soil or groundwater</t>
  </si>
  <si>
    <t>http://gis.meridenct.gov/website/vault/economicdevelopment/brownfields/Summaries/ESA_Report_Summary_(69_East_Main_[Final]).pdf</t>
  </si>
  <si>
    <t>http://gis.meridenct.gov/website/vault/EconomicDevelopment/Brownfields/E-Copy_Files/City TOD/Final - May 2014 Meriden Vacant Lot 69 East Main - PJC EDITS w. appendices.pdf</t>
  </si>
  <si>
    <t>77 Cooper Street</t>
  </si>
  <si>
    <t>0110-0049-0035-0037</t>
  </si>
  <si>
    <t>Assessment of Potential Contamination and Revised Estimate of Clean Up Costs</t>
  </si>
  <si>
    <t>Advanced Environmental Interface, Inc.</t>
  </si>
  <si>
    <t>Summaries\APC_&amp;_RECUC_Report_Summary_(77_Cooper_Street).docx</t>
  </si>
  <si>
    <t>77 Cooper and 104 Butler</t>
  </si>
  <si>
    <t>http://gis.meridenct.gov/website/vault/economicdevelopment/brownfields/Summaries/APC_&amp;_RECUC_Report_Summary_(77_Cooper_Street).pdf</t>
  </si>
  <si>
    <t>Guide to Removal Site Administrative Records Maintained in Field Repositories</t>
  </si>
  <si>
    <t>http://gis.meridenct.gov/website/vault/EconomicDevelopment/Brownfields/E-Copy_Files/Factory_H/USDEPLibraryMemo.pdf</t>
  </si>
  <si>
    <t>Brownfields Targeted Site Assessment Draft Report</t>
  </si>
  <si>
    <t>Roy F. Weston Inc.</t>
  </si>
  <si>
    <t>Summaries\Brownfields_Targeted_Site_Assessment_Draft_Report_Summary_(77_Cooper_Street).docx</t>
  </si>
  <si>
    <t>Various Precautions</t>
  </si>
  <si>
    <t>EPA Region I</t>
  </si>
  <si>
    <t>http://gis.meridenct.gov/website/vault/economicdevelopment/brownfields/Summaries/Brownfields_Targeted_Site_Assessment_Draft_Report_Summary_(77_Cooper_Street).pdf</t>
  </si>
  <si>
    <t>Brownfields Targeted Site Assessment Final Report</t>
  </si>
  <si>
    <t>Summaries\Brownfields_Targeted_Site_Assessment_Final_Report_Summary_(77_Cooper_Street).docx</t>
  </si>
  <si>
    <t>http://gis.meridenct.gov/website/vault/economicdevelopment/brownfields/Summaries/Brownfields_Targeted_Site_Assessment_Final_Report_Summary_(77_Cooper_Street).pdf</t>
  </si>
  <si>
    <t>Asbestos Lead and Hazardous Waste Inspection Report</t>
  </si>
  <si>
    <t>EnviroMed Services, Inc.</t>
  </si>
  <si>
    <t>Summaries\AL_&amp;_HW_Inspection_Report_Summary_(77_Cooper).docx</t>
  </si>
  <si>
    <t>http://gis.meridenct.gov/website/vault/economicdevelopment/brownfields/Summaries/AL_&amp;_HW_Inspection_Report_Summary_(77_Cooper).pdf</t>
  </si>
  <si>
    <t>http://gis.meridenct.gov/website/vault/EconomicDevelopment/Brownfields/E-Copy_Files/Factory_H/77_Cooper_EnviroMed_Report.pdf</t>
  </si>
  <si>
    <t>Asbestos Lead and Hazardous Waste Inspection Report (Part II)</t>
  </si>
  <si>
    <t>http://gis.meridenct.gov/website/vault/EconomicDevelopment/Brownfields/E-Copy_Files/Factory_H/77_Cooper_EnviroMed_Report_Pt_II.pdf</t>
  </si>
  <si>
    <t>Supplemental Phase II Environmental Site Evaluation</t>
  </si>
  <si>
    <t>GZA GeoEnvironmental, Inc.</t>
  </si>
  <si>
    <t>Summaries\ESA_Report_Summary_(77_Cooper_104_Butler).docx</t>
  </si>
  <si>
    <t>77 Cooper and 104 Butler (See Site Description and History Section)</t>
  </si>
  <si>
    <t>http://gis.meridenct.gov/website/vault/economicdevelopment/brownfields/Summaries/ESA_Report_Summary_(77_Cooper_104_Butler).pdf</t>
  </si>
  <si>
    <t>http://gis.meridenct.gov/website/vault/EconomicDevelopment/Brownfields/E-Copy_Files/Factory_H/Phase2SiteEvailJune2000.pdf</t>
  </si>
  <si>
    <t>Ground Penetrating Radar Survey Results</t>
  </si>
  <si>
    <t>Sub-Surface Informational Surveys, Inc.</t>
  </si>
  <si>
    <t>Summaries\GPR_Survey_Results_Summary_(77_Cooper_Street).docx</t>
  </si>
  <si>
    <t>http://gis.meridenct.gov/website/vault/economicdevelopment/brownfields/Summaries/GPR_Survey_Results_Summary_(77_Cooper_Street).pdf</t>
  </si>
  <si>
    <t>http://gis.meridenct.gov/website/vault/EconomicDevelopment/Brownfields/E-Copy_Files/Factory_H/RadarSurveys.pdf</t>
  </si>
  <si>
    <t>Metcalf &amp; Eddy</t>
  </si>
  <si>
    <t>Summaries\ESA_Report_Summary_(77_Cooper_Street[April2006]).docx</t>
  </si>
  <si>
    <t>Potentially impacted soil be further evaluated after demolition of the building</t>
  </si>
  <si>
    <t>http://gis.meridenct.gov/website/vault/economicdevelopment/brownfields/Summaries/ESA_Report_Summary_(77_Cooper_Street[April2006]).pdf</t>
  </si>
  <si>
    <t>http://gis.meridenct.gov/website/vault/EconomicDevelopment/Brownfields/E-Copy_Files/Factory_H/M&amp;EPhaseIFactoryH.pdf</t>
  </si>
  <si>
    <t>Final Phase I Environmental Site Assessment</t>
  </si>
  <si>
    <t>Metcalf &amp; Eddy / AECOM</t>
  </si>
  <si>
    <t>Summaries\ESA_Report_Summary_(77_Cooper_Street).docx</t>
  </si>
  <si>
    <t>http://gis.meridenct.gov/website/vault/economicdevelopment/brownfields/Summaries/ESA_Report_Summary_(77_Cooper_Street).pdf</t>
  </si>
  <si>
    <t>http://gis.meridenct.gov/website/vault/EconomicDevelopment/Brownfields/E-Copy_Files/Factory_H/FinalPhaseIESANov2006.pdf</t>
  </si>
  <si>
    <t>http://gis.meridenct.gov/website/vault/EconomicDevelopment/Brownfields/E-Copy_Files/Factory_H/77_Cooper_Phase_I_Report_4-17-06_compressed.pdf</t>
  </si>
  <si>
    <t>Asbestos Inspection Report</t>
  </si>
  <si>
    <t>Hygenix Inc.</t>
  </si>
  <si>
    <t>Summaries\Asbestos_Inspection_Report_Summary_(77_Cooper_Street).docx</t>
  </si>
  <si>
    <t>77 Cooper and 104 Butler (See Previous Inspection Reports Section)</t>
  </si>
  <si>
    <t>http://gis.meridenct.gov/website/vault/economicdevelopment/brownfields/Summaries/Asbestos_Inspection_Report_Summary_(77_Cooper_Street).pdf</t>
  </si>
  <si>
    <t>http://gis.meridenct.gov/website/vault/EconomicDevelopment/Brownfields/E-Copy_Files/Factory_H/AsbestosInspectionReport.pdf</t>
  </si>
  <si>
    <t>Phase II/III Environmental Site Assessment</t>
  </si>
  <si>
    <t>Summaries\ESA_Report_Summary_(77_Cooper_104_Butler_[2007]).docx</t>
  </si>
  <si>
    <t>Supplmental Site Assesments and Remediation</t>
  </si>
  <si>
    <t>http://gis.meridenct.gov/website/vault/economicdevelopment/brownfields/Summaries/ESA_Report_Summary_(77_Cooper_104_Butler_[2007]).pdf</t>
  </si>
  <si>
    <t>Phase II/III Environmental Site Assessment (Final)</t>
  </si>
  <si>
    <t>Metcalf &amp; Eddy/AECOM</t>
  </si>
  <si>
    <t>Summaries\Final_ESA_Report_Summary_(77_Cooper_Street).docx</t>
  </si>
  <si>
    <t>http://gis.meridenct.gov/website/vault/economicdevelopment/brownfields/Summaries/Final_ESA_Report_Summary_(77_Cooper_Street).pdf</t>
  </si>
  <si>
    <t>http://gis.meridenct.gov/website/vault/EconomicDevelopment/Brownfields/E-Copy_Files/Factory_H/77_Cooper_PhaseIIandIII_final 3-22-07_compressed.pdf</t>
  </si>
  <si>
    <t>Duplicate in Catalog?</t>
  </si>
  <si>
    <t>Duplicate?</t>
  </si>
  <si>
    <t>http://gis.meridenct.gov/website/vault/EconomicDevelopment/Brownfields/E-Copy_Files/Factory_H/Vol2ESAReportMar282007.pdf</t>
  </si>
  <si>
    <t>#http://gis.meridenct.gov/website/vault/EconomicDevelopment/Brownfields/E-Copy_Files/Factory_H/77_Cooper_PhaseIIandIII_final 3-22-07_compressed.pdf#</t>
  </si>
  <si>
    <t>Removal Action Administrative Record File and Index</t>
  </si>
  <si>
    <t>Weston Solutions, Inc.</t>
  </si>
  <si>
    <t>Summaries\Removal_Action_ARF_and_Index_Report_Summary_(77_Cooper_Street).docx</t>
  </si>
  <si>
    <t>http://gis.meridenct.gov/website/vault/economicdevelopment/brownfields/Summaries/Removal_Action_ARF_and_Index_Report_Summary_(77_Cooper_Street).pdf</t>
  </si>
  <si>
    <t>http://gis.meridenct.gov/website/vault/EconomicDevelopment/Brownfields/E-Copy_Files/Factory_H/FactoryHRemovalAction.pdf</t>
  </si>
  <si>
    <t>Preliminary Harbor Brook Drainage Alternative</t>
  </si>
  <si>
    <t>Milone &amp; MacBroom, Inc.</t>
  </si>
  <si>
    <t>Summaries\Preliminary_Harbor_Brook_Drainage_Alternative_(77_Cooper_Street).docx</t>
  </si>
  <si>
    <t>Either of the two proposed drainage solutions</t>
  </si>
  <si>
    <t>http://gis.meridenct.gov/website/vault/economicdevelopment/brownfields/Summaries/Preliminary_Harbor_Brook_Drainage_Alternative_(77_Cooper_Street).pdf</t>
  </si>
  <si>
    <t>http://gis.meridenct.gov/website/vault/EconomicDevelopment/Brownfields/E-Copy_Files/Factory_H/PrelimHarborBrookDrainageAlternative.pdf</t>
  </si>
  <si>
    <t>Supplemental Investigation and Soil Re-use Evaluation Report</t>
  </si>
  <si>
    <t>Summaries\SI_&amp;_SRE_Report_Summary_(77 Cooper_104 Butler).docx</t>
  </si>
  <si>
    <t>http://gis.meridenct.gov/website/vault/economicdevelopment/brownfields/Summaries/SI_&amp;_SRE_Report_Summary_(77 Cooper_104 Butler).pdf</t>
  </si>
  <si>
    <t>http://gis.meridenct.gov/website/vault/EconomicDevelopment/Brownfields/E-Copy_Files/Factory_H/77_Cooper_Factory_H_SuppInv_and_SoiReUse_Report.pdf</t>
  </si>
  <si>
    <t>http://gis.meridenct.gov/website/vault/EconomicDevelopment/Brownfields/E-Copy_Files/Factory_H/SoilReuseEvalReportAug2009.pdf</t>
  </si>
  <si>
    <t>#http://gis.meridenct.gov/website/vault/EconomicDevelopment/Brownfields/E-Copy_Files/Factory_H/77_Cooper_Factory_H_SuppInv_and_SoiReUse_Report.pdf#</t>
  </si>
  <si>
    <t>IWWC Submission for Proposed Building Demolotion</t>
  </si>
  <si>
    <t>Summaries\IWWC_Submission_for_Proposed_Building_Demolition_Report_Summary_(77_Cooper_Street).docx</t>
  </si>
  <si>
    <t>http://gis.meridenct.gov/website/vault/economicdevelopment/brownfields/Summaries/IWWC_Submission_for_Proposed_Building_Demolition_Report_Summary_(77_Cooper_Street).pdf</t>
  </si>
  <si>
    <t>http://gis.meridenct.gov/website/vault/EconomicDevelopment/Brownfields/E-Copy_Files/Factory_H/ProposedDemolitionInsilco.pdf</t>
  </si>
  <si>
    <t>Plans and Specifications (Draft)</t>
  </si>
  <si>
    <t>Summaries\Plans_and_Specifications_Draft_Report_Summary_(77_Cooper_Street).docx</t>
  </si>
  <si>
    <t>http://gis.meridenct.gov/website/vault/economicdevelopment/brownfields/Summaries/Plans_and_Specifications_Draft_Report_Summary_(77_Cooper_Street).pdf</t>
  </si>
  <si>
    <t>http://gis.meridenct.gov/website/vault/EconomicDevelopment/Brownfields/E-Copy_Files/Factory_H/PlansandSpecDRAFTApr2011.pdf</t>
  </si>
  <si>
    <t>PCBs, Asbestos &amp; Lead Specifications (DRAFT)</t>
  </si>
  <si>
    <t>Summaries\PCBs_Asbestos_&amp;_Lead_Specifications_[Draft]_Report_Summary_(77_Cooper_Street).docx</t>
  </si>
  <si>
    <t>http://gis.meridenct.gov/website/vault/economicdevelopment/brownfields/Summaries/PCBs_Asbestos_&amp;_Lead_Specifications_[Draft]_Report_Summary_(77_Cooper_Street).pdf</t>
  </si>
  <si>
    <t>http://gis.meridenct.gov/website/vault/EconomicDevelopment/Brownfields/E-Copy_Files/Factory_H/LeadAsbestosSpMay2011.pdf</t>
  </si>
  <si>
    <t>Purchasing: Procurement Regs</t>
  </si>
  <si>
    <t>Summaries\Purchasing_Procurement_Regs_(77_Cooper_Street).docx</t>
  </si>
  <si>
    <t>http://gis.meridenct.gov/website/vault/economicdevelopment/brownfields/Summaries/Purchasing_Procurement_Regs_(77_Cooper_Street).pdf</t>
  </si>
  <si>
    <t>Building Materials and Soil PCB Remedial Plan</t>
  </si>
  <si>
    <t>Summaries\Building_Materials_and_Soil_PCB_Remedial_Plan_Report_Summary_(77_Cooper_Street).docx</t>
  </si>
  <si>
    <t>http://gis.meridenct.gov/website/vault/economicdevelopment/brownfields/Summaries/Building_Materials_and_Soil_PCB_Remedial_Plan_Report_Summary_(77_Cooper_Street).pdf</t>
  </si>
  <si>
    <t>Analysis of Brownfields Cleanup Alternatives (ABCA)</t>
  </si>
  <si>
    <t>Summaries\Analysis_of_Brownfields_Cleanup_Alternatives_Report_Summary_(77_Cooper).docx</t>
  </si>
  <si>
    <t>Alternative 2-Excavation and Off Site Disposal</t>
  </si>
  <si>
    <t>http://gis.meridenct.gov/website/vault/economicdevelopment/brownfields/Summaries/Analysis_of_Brownfields_Cleanup_Alternatives_Report_Summary_(77_Cooper).pdf</t>
  </si>
  <si>
    <t>http://gis.meridenct.gov/website/vault/EconomicDevelopment/Brownfields/E-Copy_Files/Factory_H/BrownfieldCleanupAlternatives.pdf</t>
  </si>
  <si>
    <t>Community Relations Plan</t>
  </si>
  <si>
    <t>City of Meriden/Economic Development Dept.</t>
  </si>
  <si>
    <t>Summaries\Community_Relations_Plan_Summary_(77_Cooper_Street).docx</t>
  </si>
  <si>
    <t>http://gis.meridenct.gov/website/vault/economicdevelopment/brownfields/Summaries/Community_Relations_Plan_Summary_(77_Cooper_Street).pdf</t>
  </si>
  <si>
    <t>Summaries\Interim_Remedial_Action_Plan_Report_Summary_(77_Cooper_Street).docx</t>
  </si>
  <si>
    <t>104 Butler IRAP</t>
  </si>
  <si>
    <t>http://gis.meridenct.gov/website/vault/economicdevelopment/brownfields/Summaries/Interim_Remedial_Action_Plan_Report_Summary_(77_Cooper_Street).pdf</t>
  </si>
  <si>
    <t>http://gis.meridenct.gov/website/vault/EconomicDevelopment/Brownfields/E-Copy_Files/Factory_H/InterimRemedialActionPlanSep2011.pdf</t>
  </si>
  <si>
    <t>ECAF-Environmental Condition Assessment Form</t>
  </si>
  <si>
    <t>http://gis.meridenct.gov/website/vault/EconomicDevelopment/Brownfields/E-Copy_Files/Factory_H/ECAFoct252011.pdf</t>
  </si>
  <si>
    <t>#http://gis.meridenct.gov/website/vault/EconomicDevelopment/Brownfields/E-Copy_Files/Factory_H/CityofMeridenECAFoct2011.pdf#</t>
  </si>
  <si>
    <t>Supplemental Environmental Investigation</t>
  </si>
  <si>
    <t>Summaries\Supplemental_Environmental_Investigation_Report_Summary_(77_Cooper).docx</t>
  </si>
  <si>
    <t>http://gis.meridenct.gov/website/vault/economicdevelopment/brownfields/Summaries/Supplemental_Environmental_Investigation_Report_Summary_(77_Cooper).pdf</t>
  </si>
  <si>
    <t>77 State St &amp; 50 East Main</t>
  </si>
  <si>
    <t>Summaries\ESA_Report_Summary_(77_State_&amp;_50_East_Main[95]).docx</t>
  </si>
  <si>
    <t>http://gis.meridenct.gov/website/vault/economicdevelopment/brownfields/Summaries/ESA_Report_Summary_(77_State_&amp;_50_East_Main[95]).pdf</t>
  </si>
  <si>
    <t>http://gis.meridenct.gov/website/vault/EconomicDevelopment/Brownfields/E-Copy_Files/Meriden_HUB/PhaseIESAfeb1995.pdf</t>
  </si>
  <si>
    <t>Targeted Brownfields Assessment Report</t>
  </si>
  <si>
    <t>Summaries\Targeted_Brownfields_Assessment_Report_Summary_(77_State_St_&amp;_50_East_Main).docx</t>
  </si>
  <si>
    <t>Summary Incomplete: E-Copy Missing Pages</t>
  </si>
  <si>
    <t>http://gis.meridenct.gov/website/vault/economicdevelopment/brownfields/Summaries/Targeted_Brownfields_Assessment_Report_Summary_(77_State_St_&amp;_50_East_Main).pdf</t>
  </si>
  <si>
    <t>http://gis.meridenct.gov/website/vault/EconomicDevelopment/Brownfields/E-Copy_Files/Meriden_HUB/MeridenHubDec2004.pdf</t>
  </si>
  <si>
    <t>Phase II Environmental Site Assessment and Ground Water Monitoring</t>
  </si>
  <si>
    <t>Consulting Environmental Engineers, Inc.</t>
  </si>
  <si>
    <t>Summaries\ESA_Report_Summary_(77_State_&amp;_50_East_Main).docx</t>
  </si>
  <si>
    <t>Groundwater Monitoring and No building near MW-3 or ELUR</t>
  </si>
  <si>
    <t>http://gis.meridenct.gov/website/vault/economicdevelopment/brownfields/Summaries/ESA_Report_Summary_(77_State_&amp;_50_East_Main).pdf</t>
  </si>
  <si>
    <t>http://gis.meridenct.gov/website/vault/EconomicDevelopment/Brownfields/E-Copy_Files/Meriden_HUB/BoringLogsOct282005.pdf</t>
  </si>
  <si>
    <t>Summaries\ECAF_Summary_(77_State_St_&amp;_50_East_Main).docx</t>
  </si>
  <si>
    <t>http://gis.meridenct.gov/website/vault/economicdevelopment/brownfields/Summaries/ECAF_Summary_(77_State_St_&amp;_50_East_Main).pdf</t>
  </si>
  <si>
    <t>http://gis.meridenct.gov/website/vault/EconomicDevelopment/Brownfields/E-Copy_Files/Meriden_HUB/ECAFformHUB.pdf</t>
  </si>
  <si>
    <t>77 State Street</t>
  </si>
  <si>
    <t>Summaries\ABCA_Report_Summary_(77_State_Street).docx</t>
  </si>
  <si>
    <t>Backfill with site soils, crushed building concrete and masonry, topsoil and turf</t>
  </si>
  <si>
    <t>http://gis.meridenct.gov/website/vault/economicdevelopment/brownfields/Summaries/ABCA_Report_Summary_(77_State_Street).pdf</t>
  </si>
  <si>
    <t>http://gis.meridenct.gov/website/vault/EconomicDevelopment/Brownfields/E-Copy_Files/Meriden_HUB/Mar62007MemoABCA.pdf</t>
  </si>
  <si>
    <t>Phase II ESA and GWA &amp; Comprehensive HM Building Survey</t>
  </si>
  <si>
    <t>HRP Associates, Inc.</t>
  </si>
  <si>
    <t>Summaries\ESA_and_GWA_&amp;_CHMB_Survey_Report_Summary_(77_State_Street).docx</t>
  </si>
  <si>
    <t>http://gis.meridenct.gov/website/vault/economicdevelopment/brownfields/Summaries/ESA_and_GWA_&amp;_CHMB_Survey_Report_Summary_(77_State_Street).pdf</t>
  </si>
  <si>
    <t>http://gis.meridenct.gov/website/vault/EconomicDevelopment/Brownfields/E-Copy_Files/Meriden_HUB/77StateStreetHRP.pdf</t>
  </si>
  <si>
    <t>Summaries\ESA_Report_Summary_(77_State_Street).docx</t>
  </si>
  <si>
    <t>Additional Studies</t>
  </si>
  <si>
    <t>Not Explicitly</t>
  </si>
  <si>
    <t>http://gis.meridenct.gov/website/vault/economicdevelopment/brownfields/Summaries/ESA_Report_Summary_(77_State_Street).pdf</t>
  </si>
  <si>
    <t>http://gis.meridenct.gov/website/vault/EconomicDevelopment/Brownfields/E-Copy_Files/Meriden_HUB/PhaseIESAMar2004.pdf</t>
  </si>
  <si>
    <t>Summaries\Interim_Remedial_Action_Plan_Report_Summary_(77_State_Street).docx</t>
  </si>
  <si>
    <t>Alternative 5 (ABCA)</t>
  </si>
  <si>
    <t>http://gis.meridenct.gov/website/vault/economicdevelopment/brownfields/Summaries/Interim_Remedial_Action_Plan_Report_Summary_(77_State_Street).pdf</t>
  </si>
  <si>
    <t>http://gis.meridenct.gov/website/vault/EconomicDevelopment/Brownfields/E-Copy_Files/Meriden_HUB/InterimRemedialActionPlanMar2007.pdf</t>
  </si>
  <si>
    <t>Interim Remedial Action Plan (Revised)</t>
  </si>
  <si>
    <t>Summaries\Interim_Remedial_Action_Plan_Report_Summary_(77_State_Street[Revised]).docx</t>
  </si>
  <si>
    <t>Alternative 5</t>
  </si>
  <si>
    <t>http://gis.meridenct.gov/website/vault/economicdevelopment/brownfields/Summaries/Interim_Remedial_Action_Plan_Report_Summary_(77_State_Street[Revised]).pdf</t>
  </si>
  <si>
    <t>Interim Remedial Action Report</t>
  </si>
  <si>
    <t>Summaries\Interim_Remedial_Action_Report_Summary_(77_State_Street).docx</t>
  </si>
  <si>
    <t>http://gis.meridenct.gov/website/vault/economicdevelopment/brownfields/Summaries/Interim_Remedial_Action_Report_Summary_(77_State_Street).pdf</t>
  </si>
  <si>
    <t>http://gis.meridenct.gov/website/vault/EconomicDevelopment/Brownfields/E-Copy_Files/Meriden_HUB/77StateStreet.pdf</t>
  </si>
  <si>
    <t>Environmental Control Application </t>
  </si>
  <si>
    <t>City of Meriden</t>
  </si>
  <si>
    <t>DEEP Environmental Control Approval Letter</t>
  </si>
  <si>
    <t>Remediation Division of the Bureau of Water Protection and Land Reuse</t>
  </si>
  <si>
    <t>http://gis.meridenct.gov/website/vault/EconomicDevelopment/Brownfields/E-Copy_Files/Meriden_HUB/DEEP-Environmental Control Approval Letter signed 2013.pdf</t>
  </si>
  <si>
    <t>77 State/Cooper Street</t>
  </si>
  <si>
    <t>HUB &amp; Factory H</t>
  </si>
  <si>
    <t>Final Preliminary Environmental Site Investigation</t>
  </si>
  <si>
    <t>Nobis Engineering, Inc.</t>
  </si>
  <si>
    <t>Summaries\Final_Preliminary_ESI_Report_Summary_(77_Cooper&amp;State_Street).docx</t>
  </si>
  <si>
    <t>Further investigation of releases, and an asbestos inspection.</t>
  </si>
  <si>
    <t>http://gis.meridenct.gov/website/vault/economicdevelopment/brownfields/Summaries/Final_Preliminary_ESI_Report_Summary_(77_Cooper&amp;State_Street).pdf</t>
  </si>
  <si>
    <t>http://gis.meridenct.gov/website/vault/EconomicDevelopment/Brownfields/E-Copy_Files/HUB_&amp;_Factory_H/FinalPrelimESINov2001.pdf</t>
  </si>
  <si>
    <t>85 Cooper Street</t>
  </si>
  <si>
    <t>0113-0049-0034-0000</t>
  </si>
  <si>
    <t>Cooper Lot/Factory H</t>
  </si>
  <si>
    <t>Summaries\ESA_Report_Summary_(85_Cooper_Street_[2009]).docx</t>
  </si>
  <si>
    <t>http://gis.meridenct.gov/website/vault/economicdevelopment/brownfields/Summaries/ESA_Report_Summary_(85_Cooper_Street_[2009]).pdf</t>
  </si>
  <si>
    <t>Summaries\QAPP_Report_Summary_(85_Cooper_&amp;_116_Cook).docx</t>
  </si>
  <si>
    <t>See Previous Reports Section</t>
  </si>
  <si>
    <t>http://gis.meridenct.gov/website/vault/economicdevelopment/brownfields/Summaries/QAPP_Report_Summary_(85_Cooper_&amp;_116_Cook).pdf</t>
  </si>
  <si>
    <t>http://gis.meridenct.gov/website/vault/EconomicDevelopment/Brownfields/E-Copy_Files/Cooper Lot/2010 qapp 116 Cook Ave &amp; 85 Cooper st signed.pdf</t>
  </si>
  <si>
    <t>Summaries\ESA_Report_Summary_(85_Cooper_Street_[2011]).docx</t>
  </si>
  <si>
    <t>Phase III to assess arsenic in groundwater</t>
  </si>
  <si>
    <t>July 12, Tighe &amp; Bond (See Previous Reports Section)</t>
  </si>
  <si>
    <t>http://gis.meridenct.gov/website/vault/economicdevelopment/brownfields/Summaries/ESA_Report_Summary_(85_Cooper_Street_[2011]).pdf</t>
  </si>
  <si>
    <t>Summaries\ESA_Report_Summary_(85_Cooper_Street_[2012]).docx</t>
  </si>
  <si>
    <t>Development of a Soil Management Plan</t>
  </si>
  <si>
    <t>Feb 11, Tighe &amp; Bond (See Previous Reports Section)</t>
  </si>
  <si>
    <t>http://gis.meridenct.gov/website/vault/economicdevelopment/brownfields/Summaries/ESA_Report_Summary_(85_Cooper_Street_[2012]).pdf</t>
  </si>
  <si>
    <t>http://gis.meridenct.gov/website/vault/EconomicDevelopment/Brownfields/E-Copy_Files/Cooper Lot/Phase_III_85_Cooper_Report.pdf</t>
  </si>
  <si>
    <t>88 Grove Street</t>
  </si>
  <si>
    <t>..\Summaries\ESA Report Summary (88 Grove Street).docx</t>
  </si>
  <si>
    <t>http://gis.meridenct.gov/website/vault/EconomicDevelopment/Brownfields/E-Copy_Files/88 Grove/DRAFT - May 2014 Meriden Vacant Lot 88 Grove - with appendices.pdf</t>
  </si>
  <si>
    <t>http://gis.meridenct.gov/website/vault/economicdevelopment/brownfields/Summaries/ESA_Report_Summary_(88_Grove_Street[Final]).pdf</t>
  </si>
  <si>
    <t>http://gis.meridenct.gov/website/vault/EconomicDevelopment/Brownfields/E-Copy_Files/88 Grove/Final - May 2014 Meriden Vacant Lot 88 Grove - PJC Edits w. appendices.pdf</t>
  </si>
  <si>
    <t>9-11, 13-17, 25, 33 Colony St</t>
  </si>
  <si>
    <t>Colony Street Private</t>
  </si>
  <si>
    <t>Paul Edwards (9-11, 13-17) City Of Meriden (25, 33)</t>
  </si>
  <si>
    <t>BL Companies</t>
  </si>
  <si>
    <t>Summaries\ESA_Report_Summary_(9-11,13-17,25,33_Colony_Street).docx</t>
  </si>
  <si>
    <t>May 12, Tighe &amp; Bond</t>
  </si>
  <si>
    <t>http://gis.meridenct.gov/website/vault/economicdevelopment/brownfields/Summaries/ESA_Report_Summary_(9-11,13-17,25,33_Colony_Street).pdf</t>
  </si>
  <si>
    <t>Instructions for EPA Form 4700-4 (Revised 04/2009)</t>
  </si>
  <si>
    <t>Environmental Protection Agency</t>
  </si>
  <si>
    <t>http://gis.meridenct.gov/website/vault/EconomicDevelopment/Brownfields/E-Copy_Files/Other/EPAforminstructions.pdf</t>
  </si>
  <si>
    <t>RAP Transmittal Form</t>
  </si>
  <si>
    <t>CT DEEP</t>
  </si>
  <si>
    <t>http://gis.meridenct.gov/website/vault/EconomicDevelopment/Brownfields/E-Copy_Files/Other/RAP_transmittal_form.pdf</t>
  </si>
  <si>
    <t>Removal of UST, Disposal of TCE-impacted soil, Removal of oil from Hydraulic Elevator in Building</t>
  </si>
  <si>
    <t>Remedial Action and Redevelopment Municipal Grant Program Application &amp; Targeted Brownfield Development Loan Program Application</t>
  </si>
  <si>
    <t>Hazardous Materials Building Assessment</t>
  </si>
  <si>
    <t>EnviroScience</t>
  </si>
  <si>
    <t>Recommended Analyasis of Possible Lead-Paint Chips, and Clean up of all Asbestos Containing Material</t>
  </si>
  <si>
    <t>Cleanup</t>
  </si>
  <si>
    <t>Analysis of Brownfields Cleanup Alternatives (ABCA)/Remedial Action Plan</t>
  </si>
  <si>
    <t>Remedial Excavation And Underground Storage Tank Removal Report</t>
  </si>
  <si>
    <t>Further Assessment and Remediation of AOCs (Industrial Fill, On-Site Groundwater) to Achieve Compliance with RSRs</t>
  </si>
  <si>
    <t>Mills Memorial Housing Complex</t>
  </si>
  <si>
    <t>Phase I Environmental Site Assesment (FINAL)</t>
  </si>
  <si>
    <t>52 &amp; 58 Mill Street</t>
  </si>
  <si>
    <t>144 Mill Street</t>
  </si>
  <si>
    <t>40 Cedar Street</t>
  </si>
  <si>
    <t>32 &amp; 34 Mill Street</t>
  </si>
  <si>
    <t>40 &amp; 42 Mill Street</t>
  </si>
  <si>
    <t>Hazardous Materials Building Assessment High Rise 1</t>
  </si>
  <si>
    <t>Hazardous Materials Building Assessment Low Rise 3</t>
  </si>
  <si>
    <t>Hazardous Materials Building Assessment High Rise 2</t>
  </si>
  <si>
    <t>Hazardous Materials Building Assessment Low Rise 1</t>
  </si>
  <si>
    <t>Hazardous Materials Building Assessment Low Rise 2</t>
  </si>
  <si>
    <t>Phase I Enviornmental Site Assessment</t>
  </si>
  <si>
    <t>Asbestos Abatement Project Monitoring Report</t>
  </si>
  <si>
    <t xml:space="preserve">Recommeded proceeding with the Cleanup on the upper floors </t>
  </si>
  <si>
    <t>Phase III Environmental Site Assessment (DRAFT)</t>
  </si>
  <si>
    <t>Phase II/Phase III</t>
  </si>
  <si>
    <t>Phase II/Limited Phase III ESA (DRAFT)</t>
  </si>
  <si>
    <t>Complete Phase III including addition testing of AOCs and peperation of a Remedial Action Plan</t>
  </si>
  <si>
    <t>Phase III/RAP</t>
  </si>
  <si>
    <t>Hazardous Material Abatement Cost Estimate</t>
  </si>
  <si>
    <t>Hazardous material Cleanup</t>
  </si>
  <si>
    <t>Subsurface Environmental Remediation Cost Estimate</t>
  </si>
  <si>
    <t>Subsurface Cleanup</t>
  </si>
  <si>
    <t>Hazardous Building Material Inspection</t>
  </si>
  <si>
    <t>Proper management of the Asbestos, Lead, and PCB waste</t>
  </si>
  <si>
    <t>Structural Condition Report</t>
  </si>
  <si>
    <t>General Cleanup and repair of Structure</t>
  </si>
  <si>
    <t>Repair/cleanup</t>
  </si>
  <si>
    <t>SummaryFileName</t>
  </si>
  <si>
    <t>Complete the remedial action plan as described</t>
  </si>
  <si>
    <t>Remedial Action Plan Summary (161 State St)</t>
  </si>
  <si>
    <t>ESA Report Summary (177 State Street)</t>
  </si>
  <si>
    <t>Hazardous Materials Building Assessment Summary (40&amp;42 Mill Street)</t>
  </si>
  <si>
    <t>Develop an Asbestos abatement work plan</t>
  </si>
  <si>
    <t>Hazardous Materials Building Assessment Summary (32&amp;34 Mill Street)</t>
  </si>
  <si>
    <t>Hazardous Materials Building Assessment Summary (40 Cedar Street)</t>
  </si>
  <si>
    <t>Hazardous Materials Building Assessment Summary (144 Pratt Street)</t>
  </si>
  <si>
    <t>Hazardous Materials Building Assessment Summary (52&amp;58 Mill Street)</t>
  </si>
  <si>
    <t>Phase II ESA including soil and groundwater sampling for the identified RECs</t>
  </si>
  <si>
    <t>ESA Report Summary (62 Cedar Street)</t>
  </si>
  <si>
    <t xml:space="preserve"> Proceed with Phase II ESA that includes soil and groundwater sampling for the identified RECs</t>
  </si>
  <si>
    <t>ESA Report Summary (144 Mill Street)</t>
  </si>
  <si>
    <t>Structural Condition Report (1 King Place)</t>
  </si>
  <si>
    <t>Remedial Action Grant Application Summary (1 King Place)</t>
  </si>
  <si>
    <t>Subsurface Environmental Remediation Cost Estimate (1 King Place)</t>
  </si>
  <si>
    <t>Hazardous Material Abatement Cost Estimate (1 King Place)</t>
  </si>
  <si>
    <t>Asbestos Abatement Monitoring Report (1 King Place)</t>
  </si>
  <si>
    <t>Hazardous Materials Building Assessment Summary (1 King Place)</t>
  </si>
  <si>
    <t>ESA Report Summary PhaseII_PhaseIII DRAFT (1 King Place)</t>
  </si>
  <si>
    <t>ESA Report Summary_Phase III (161 State Street)</t>
  </si>
  <si>
    <t>ESA Report Summary (161 State Street)</t>
  </si>
  <si>
    <t>Enroll the site into an CT enviornmental regulatory program</t>
  </si>
  <si>
    <t>Remedial Excavation and UST Removal Report (116 Cooke Ave)</t>
  </si>
  <si>
    <t>Community Relations Plan Summary (116 Cook Avenue)</t>
  </si>
  <si>
    <t>ABCA and Remedial Action Plan Summary (116 Cook Ave)</t>
  </si>
  <si>
    <t>Hazardous Building Materials Inspection (1 King Place)</t>
  </si>
  <si>
    <t>E-COPYFileName</t>
  </si>
  <si>
    <t>Cost Estimate HazardousMaterialsOpinionOfAbatementCosts_20160513_DRAFT (1</t>
  </si>
  <si>
    <t>Cost Estimate Subsurface remediation 6-2016</t>
  </si>
  <si>
    <t>AsbProjectMonitoring_1KingPlace_20151208</t>
  </si>
  <si>
    <t>2016-06 Phase II-Limited Phase III ESA Report</t>
  </si>
  <si>
    <t>UST Removal and Excavation Report FINAL July 1 2015</t>
  </si>
  <si>
    <t>Structural evaluation 1 King place 6-2016</t>
  </si>
  <si>
    <t>Phase II including soil and groundwater testing</t>
  </si>
  <si>
    <t>Phase I ESA - 177 State Street Final</t>
  </si>
  <si>
    <t>Phase I ESA - 161 State Street FINAL</t>
  </si>
  <si>
    <t>Phase I ESA - 144 Mill Street FINAL</t>
  </si>
  <si>
    <t>Low Rise 3 - AECOM HMSR Combined 10-23-15-Final</t>
  </si>
  <si>
    <t>Meriden1KingPlaceAssessmentFINAL7142014</t>
  </si>
  <si>
    <t>Phase I ESA - 62 Cedar Street FINAL</t>
  </si>
  <si>
    <t>Low Rise 1 - AECOM HMSR Combined 10-23-15-Final</t>
  </si>
  <si>
    <t>Low Rise 2 - AECOM HMSR Combined 10-23-15-Final</t>
  </si>
  <si>
    <t>High Rise 1 - AECOM HMSR 10-23-15-Final</t>
  </si>
  <si>
    <t>High Rise 2 - AECOM HMSR Combined 10-23-15-Final</t>
  </si>
  <si>
    <t>DRAFT_161 State Street RAP_2016-03-31</t>
  </si>
  <si>
    <t>Final ABCA - 116 Cook Ave 2.18.2014 EPA approved</t>
  </si>
  <si>
    <t>HazardousMaterialsBuildingAssess_1KingPlace_20141007</t>
  </si>
  <si>
    <t>HazardousMaterialsBuildingInspection_1KingPlace_20160425_DR</t>
  </si>
  <si>
    <t>CRP for UST Cleanup 2-2014</t>
  </si>
  <si>
    <t>DRAFT_161 State St Phase III_2016-03-31_FD</t>
  </si>
  <si>
    <t>HBMA</t>
  </si>
  <si>
    <t>116 Cook &amp; 85 Cooper</t>
  </si>
  <si>
    <t>http://gis.meridenct.gov/website/vault/EconomicDevelopment/Brownfields/E-Copy_Files/Factory_H/InsilcoBrownfieldTSAFinalSep1999.pdf</t>
  </si>
  <si>
    <t>http://gis.meridenct.gov/website/vault/EconomicDevelopment/Brownfields/E-Copy_Files/Factory_H/Phase2and3ESAreportMar282007.pdf</t>
  </si>
  <si>
    <t>Phase I</t>
  </si>
  <si>
    <t>1413 &amp; 1581</t>
  </si>
  <si>
    <t>Complete</t>
  </si>
  <si>
    <t>Initiated</t>
  </si>
  <si>
    <t>RAP Finalized</t>
  </si>
  <si>
    <t>856-857</t>
  </si>
  <si>
    <t>Y</t>
  </si>
  <si>
    <t>Private Developer</t>
  </si>
  <si>
    <t>N</t>
  </si>
  <si>
    <t>City of Meriden to Retain</t>
  </si>
  <si>
    <t>Connecticut DOT</t>
  </si>
  <si>
    <t>State of Connecticut</t>
  </si>
  <si>
    <t>ECAF</t>
  </si>
  <si>
    <t>SiteName</t>
  </si>
  <si>
    <t>DeveloperSelected</t>
  </si>
  <si>
    <t>DevelopmentStatus</t>
  </si>
  <si>
    <t>RemediationStatus</t>
  </si>
  <si>
    <t>AssessmentStatus</t>
  </si>
  <si>
    <t>Size</t>
  </si>
  <si>
    <t>40 Ceder Street</t>
  </si>
  <si>
    <t>Classification</t>
  </si>
  <si>
    <t>Phase I Complete</t>
  </si>
  <si>
    <t>Assessment Complete</t>
  </si>
  <si>
    <t>Remediation Initiated</t>
  </si>
  <si>
    <t>Development Initiated</t>
  </si>
  <si>
    <t>Phase_I</t>
  </si>
  <si>
    <t xml:space="preserve">Phase_II </t>
  </si>
  <si>
    <t>Phase_III</t>
  </si>
  <si>
    <t>GIS_ID</t>
  </si>
  <si>
    <t>Phase I Complete, Remediation Initiated</t>
  </si>
  <si>
    <t>50 East Main Street</t>
  </si>
  <si>
    <t>Remediation &amp; Development Initiated</t>
  </si>
  <si>
    <t>Remediation and Development Initiated</t>
  </si>
</sst>
</file>

<file path=xl/styles.xml><?xml version="1.0" encoding="utf-8"?>
<styleSheet xmlns="http://schemas.openxmlformats.org/spreadsheetml/2006/main">
  <numFmts count="2">
    <numFmt numFmtId="164" formatCode="[$-409]mmm\-yy;@"/>
    <numFmt numFmtId="165" formatCode="[$-409]mmmm\-yy;@"/>
  </numFmts>
  <fonts count="5"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u/>
      <sz val="10"/>
      <color theme="10"/>
      <name val="MS Sans Serif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 applyProtection="1">
      <alignment vertical="center"/>
    </xf>
    <xf numFmtId="0" fontId="2" fillId="2" borderId="1" xfId="1" applyFill="1" applyBorder="1" applyAlignment="1" applyProtection="1">
      <alignment horizontal="center"/>
    </xf>
    <xf numFmtId="0" fontId="2" fillId="2" borderId="1" xfId="1" applyFill="1" applyBorder="1" applyAlignment="1" applyProtection="1"/>
    <xf numFmtId="14" fontId="0" fillId="2" borderId="1" xfId="0" applyNumberFormat="1" applyFill="1" applyBorder="1"/>
    <xf numFmtId="0" fontId="2" fillId="2" borderId="1" xfId="1" applyFill="1" applyBorder="1" applyAlignment="1" applyProtection="1">
      <alignment horizontal="left"/>
    </xf>
    <xf numFmtId="17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 applyProtection="1">
      <alignment vertical="center"/>
    </xf>
    <xf numFmtId="14" fontId="0" fillId="2" borderId="1" xfId="0" applyNumberFormat="1" applyFill="1" applyBorder="1" applyAlignment="1" applyProtection="1">
      <alignment vertical="center"/>
    </xf>
    <xf numFmtId="0" fontId="3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is.meridenct.gov/website/vault/EconomicDevelopment/Brownfields/E-Copy_Files/Record_Journal/11%20Crown%20Street%20-%20RAP.pdf" TargetMode="External"/><Relationship Id="rId13" Type="http://schemas.openxmlformats.org/officeDocument/2006/relationships/hyperlink" Target="http://gis.meridenct.gov/website/vault/EconomicDevelopment/Brownfields/E-Copy_Files/88%20Grove/Final%20-%20May%202014%20Meriden%20Vacant%20Lot%2088%20Grove%20-%20PJC%20Edits%20w.%20appendices.pdf" TargetMode="External"/><Relationship Id="rId18" Type="http://schemas.openxmlformats.org/officeDocument/2006/relationships/hyperlink" Target="http://gis.meridenct.gov/website/vault/EconomicDevelopment/Brownfields/E-Copy_Files/Factory_H/InsilcoBrownfieldTSAFinalSep1999.pdf" TargetMode="External"/><Relationship Id="rId3" Type="http://schemas.openxmlformats.org/officeDocument/2006/relationships/hyperlink" Target="http://gis.meridenct.gov/website/vault/economicdevelopment/brownfields/Summaries/Remedial_Action_Plan_Summary_(177_State_St).pdf" TargetMode="External"/><Relationship Id="rId21" Type="http://schemas.openxmlformats.org/officeDocument/2006/relationships/hyperlink" Target="http://gis.meridenct.gov/website/vault/EconomicDevelopment/Brownfields/E-Copy_Files/Cedar_Park/62%20Cedar%20Street%20Phase%20I%20ESA%20Update.pdf" TargetMode="External"/><Relationship Id="rId7" Type="http://schemas.openxmlformats.org/officeDocument/2006/relationships/hyperlink" Target="http://gis.meridenct.gov/website/vault/EconomicDevelopment/Brownfields/E-Copy_Files/Record_Journal/11%20Crown%20St%20-%20Phase%20III%20ESA%20FINAL.pdf" TargetMode="External"/><Relationship Id="rId12" Type="http://schemas.openxmlformats.org/officeDocument/2006/relationships/hyperlink" Target="http://gis.meridenct.gov/website/vault/EconomicDevelopment/Brownfields/E-Copy_Files/City%20TOD/Final%20-%20May%202014%20Meriden%20Vacant%20Lot%2069%20East%20Main%20-%20PJC%20EDITS%20w.%20appendices.pdf" TargetMode="External"/><Relationship Id="rId17" Type="http://schemas.openxmlformats.org/officeDocument/2006/relationships/hyperlink" Target="http://gis.meridenct.gov/website/vault/EconomicDevelopment/Brownfields/E-Copy_Files/Meriden-Wallingford_Hospital/Final%20-%20May%202014%20Former%20Hospital%20Phase%20I%20ESA%20-%20PJC%20Edits%20&amp;%20formatting%20w.%20appendices.pdf" TargetMode="External"/><Relationship Id="rId2" Type="http://schemas.openxmlformats.org/officeDocument/2006/relationships/hyperlink" Target="http://gis.meridenct.gov/website/vault/economicdevelopment/brownfields/Summaries/Remedial_Action_Plan_Summary_(11_Crown_St_%5bJune_2014%5d).pdf" TargetMode="External"/><Relationship Id="rId16" Type="http://schemas.openxmlformats.org/officeDocument/2006/relationships/hyperlink" Target="http://gis.meridenct.gov/website/vault/EconomicDevelopment/Brownfields/E-Copy_Files/Record_Journal/Summary%20of%20Site%20Costs.pdf" TargetMode="External"/><Relationship Id="rId20" Type="http://schemas.openxmlformats.org/officeDocument/2006/relationships/hyperlink" Target="http://gis.meridenct.gov/website/vault/EconomicDevelopment/Brownfields/E-Copy_Files/Mills_Memorial/144%20Pratt%20Street%20Phase%20I%20ESA%20Update.pdf" TargetMode="External"/><Relationship Id="rId1" Type="http://schemas.openxmlformats.org/officeDocument/2006/relationships/hyperlink" Target="http://gis.meridenct.gov/website/vault/economicdevelopment/brownfields/Summaries/ESA_Report_Summary_(11_Crown_Street%5bApril2014%5d).pdf" TargetMode="External"/><Relationship Id="rId6" Type="http://schemas.openxmlformats.org/officeDocument/2006/relationships/hyperlink" Target="http://gis.meridenct.gov/website/vault/economicdevelopment/brownfields/Summaries/ESA_Report_Summary_(88_Grove_Street%5bFinal%5d).pdf" TargetMode="External"/><Relationship Id="rId11" Type="http://schemas.openxmlformats.org/officeDocument/2006/relationships/hyperlink" Target="http://gis.meridenct.gov/website/vault/EconomicDevelopment/Brownfields/E-Copy_Files/City%20TOD/Final%20-%20May%202014%20Meriden%20Vacant%20Lot%2032%20West%20Main%20-%20PJC%20EDITS%20w.%20appendices.pdf" TargetMode="External"/><Relationship Id="rId5" Type="http://schemas.openxmlformats.org/officeDocument/2006/relationships/hyperlink" Target="http://gis.meridenct.gov/website/vault/economicdevelopment/brownfields/Summaries/ESA_Report_Summary_(69_East_Main_%5bFinal%5d).pdf" TargetMode="External"/><Relationship Id="rId15" Type="http://schemas.openxmlformats.org/officeDocument/2006/relationships/hyperlink" Target="http://gis.meridenct.gov/website/vault/EconomicDevelopment/Brownfields/E-Copy_Files/Mills_Memorial/Revised%20PhaseIIIESA_StateSt_2014_03_27%20with%20cost%20estimate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gis.meridenct.gov/website/vault/EconomicDevelopment/Brownfields/E-Copy_Files/Meriden-Wallingford_Hospital/Final%20-%20May%202014%20Former%20Hospital%20Phase%20I%20ESA%20-%20PJC%20Edits%20&amp;%20formatting%20w.%20appendices.pdf" TargetMode="External"/><Relationship Id="rId19" Type="http://schemas.openxmlformats.org/officeDocument/2006/relationships/hyperlink" Target="http://gis.meridenct.gov/website/vault/EconomicDevelopment/Brownfields/E-Copy_Files/Factory_H/Phase2and3ESAreportMar282007.pdf" TargetMode="External"/><Relationship Id="rId4" Type="http://schemas.openxmlformats.org/officeDocument/2006/relationships/hyperlink" Target="http://gis.meridenct.gov/website/vault/economicdevelopment/brownfields/Summaries/ESA%20Report%20Summary%20(32%20West%20Main%20Street%5bFinal%5d).pdf" TargetMode="External"/><Relationship Id="rId9" Type="http://schemas.openxmlformats.org/officeDocument/2006/relationships/hyperlink" Target="http://gis.meridenct.gov/website/vault/EconomicDevelopment/Brownfields/E-Copy_Files/Mills_Memorial/177%20State%20Street%20RAP_FINAL%206-30-14.pdf" TargetMode="External"/><Relationship Id="rId14" Type="http://schemas.openxmlformats.org/officeDocument/2006/relationships/hyperlink" Target="http://gis.meridenct.gov/website/vault/EconomicDevelopment/Brownfields/E-Copy_Files/Other/RAP_transmittal_form.pdf" TargetMode="External"/><Relationship Id="rId22" Type="http://schemas.openxmlformats.org/officeDocument/2006/relationships/hyperlink" Target="http://gis.meridenct.gov/website/vault/economicdevelopment/brownfields/Summaries/ESA_Draft_Report_Summary_(1_King_Place)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Normal="100" workbookViewId="0">
      <pane ySplit="1" topLeftCell="A2" activePane="bottomLeft" state="frozen"/>
      <selection activeCell="F1" sqref="F1"/>
      <selection pane="bottomLeft" sqref="A1:XFD1048576"/>
    </sheetView>
  </sheetViews>
  <sheetFormatPr defaultRowHeight="14.4"/>
  <cols>
    <col min="1" max="1" width="5.109375" style="3" customWidth="1"/>
    <col min="2" max="2" width="27.44140625" style="3" customWidth="1"/>
    <col min="3" max="3" width="23.6640625" style="3" hidden="1" customWidth="1"/>
    <col min="4" max="4" width="41.88671875" style="3" customWidth="1"/>
    <col min="5" max="6" width="27.5546875" style="3" hidden="1" customWidth="1"/>
    <col min="7" max="7" width="9.5546875" style="3" customWidth="1"/>
    <col min="8" max="8" width="13.6640625" style="4" customWidth="1"/>
    <col min="9" max="9" width="25.109375" style="3" customWidth="1"/>
    <col min="10" max="10" width="49.33203125" style="3" customWidth="1"/>
    <col min="11" max="11" width="27.5546875" style="3" customWidth="1"/>
    <col min="12" max="12" width="16.33203125" style="3" customWidth="1"/>
    <col min="13" max="13" width="64.88671875" style="3" customWidth="1"/>
    <col min="14" max="14" width="17.5546875" style="3" customWidth="1"/>
    <col min="15" max="15" width="91.6640625" style="3" customWidth="1"/>
    <col min="16" max="16" width="13.88671875" style="3" customWidth="1"/>
    <col min="17" max="17" width="9.109375" style="3" customWidth="1"/>
    <col min="18" max="18" width="57.109375" style="3" customWidth="1"/>
    <col min="19" max="19" width="18.6640625" style="3" customWidth="1"/>
    <col min="20" max="20" width="28.5546875" style="3" customWidth="1"/>
    <col min="21" max="21" width="51.5546875" style="3" customWidth="1"/>
    <col min="22" max="22" width="12.88671875" style="3" customWidth="1"/>
    <col min="23" max="23" width="34.109375" style="6" customWidth="1"/>
    <col min="24" max="24" width="64.33203125" style="3" customWidth="1"/>
    <col min="25" max="25" width="9.109375" style="4"/>
    <col min="26" max="26" width="27.33203125" style="3" customWidth="1"/>
    <col min="27" max="27" width="23.109375" style="3" customWidth="1"/>
    <col min="28" max="16384" width="8.88671875" style="3"/>
  </cols>
  <sheetData>
    <row r="1" spans="1:28">
      <c r="A1" s="7" t="s">
        <v>0</v>
      </c>
      <c r="B1" s="7" t="s">
        <v>1</v>
      </c>
      <c r="C1" s="7" t="s">
        <v>2</v>
      </c>
      <c r="D1" s="7" t="s">
        <v>3</v>
      </c>
      <c r="E1" s="7"/>
      <c r="F1" s="7"/>
      <c r="G1" s="7"/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500</v>
      </c>
      <c r="U1" s="7" t="s">
        <v>16</v>
      </c>
      <c r="V1" s="7" t="s">
        <v>17</v>
      </c>
      <c r="W1" s="7" t="s">
        <v>528</v>
      </c>
      <c r="X1" s="7" t="s">
        <v>18</v>
      </c>
      <c r="Y1" s="7" t="s">
        <v>19</v>
      </c>
      <c r="Z1" s="7" t="s">
        <v>20</v>
      </c>
      <c r="AA1" s="7" t="s">
        <v>21</v>
      </c>
      <c r="AB1" s="7"/>
    </row>
    <row r="2" spans="1:28">
      <c r="A2" s="3">
        <v>1</v>
      </c>
      <c r="B2" s="3" t="s">
        <v>22</v>
      </c>
      <c r="D2" s="3" t="s">
        <v>23</v>
      </c>
      <c r="H2" s="4">
        <v>1451</v>
      </c>
      <c r="I2" s="3" t="s">
        <v>24</v>
      </c>
      <c r="J2" s="3" t="s">
        <v>25</v>
      </c>
      <c r="K2" s="3" t="s">
        <v>26</v>
      </c>
      <c r="L2" s="8">
        <v>41760</v>
      </c>
      <c r="M2" s="3" t="s">
        <v>27</v>
      </c>
      <c r="N2" s="4" t="str">
        <f>TEXT(L2, "mmm/yyyy")</f>
        <v>May/2014</v>
      </c>
      <c r="O2" s="3" t="s">
        <v>28</v>
      </c>
      <c r="P2" s="3" t="s">
        <v>29</v>
      </c>
      <c r="Q2" s="3" t="s">
        <v>30</v>
      </c>
      <c r="U2" s="3" t="s">
        <v>31</v>
      </c>
      <c r="V2" s="9" t="str">
        <f>(HYPERLINK(U2, "VIEW"))</f>
        <v>VIEW</v>
      </c>
      <c r="X2" s="10" t="s">
        <v>32</v>
      </c>
      <c r="Y2" s="9" t="str">
        <f t="shared" ref="Y2:Y11" si="0">HYPERLINK(X2, "VIEW")</f>
        <v>VIEW</v>
      </c>
    </row>
    <row r="3" spans="1:28">
      <c r="A3" s="3">
        <v>97</v>
      </c>
      <c r="B3" s="3" t="s">
        <v>22</v>
      </c>
      <c r="D3" s="3" t="s">
        <v>23</v>
      </c>
      <c r="H3" s="4">
        <v>1451</v>
      </c>
      <c r="I3" s="3" t="s">
        <v>24</v>
      </c>
      <c r="J3" s="3" t="s">
        <v>33</v>
      </c>
      <c r="K3" s="3" t="s">
        <v>26</v>
      </c>
      <c r="L3" s="11">
        <v>41760</v>
      </c>
      <c r="N3" s="4" t="str">
        <f>TEXT(L3, "mmm/yyyy")</f>
        <v>May/2014</v>
      </c>
      <c r="O3" s="3" t="s">
        <v>34</v>
      </c>
      <c r="P3" s="3" t="s">
        <v>29</v>
      </c>
      <c r="Q3" s="3" t="s">
        <v>30</v>
      </c>
      <c r="U3" s="10" t="s">
        <v>31</v>
      </c>
      <c r="V3" s="9" t="str">
        <f>(HYPERLINK(U3, "VIEW"))</f>
        <v>VIEW</v>
      </c>
      <c r="W3" s="12"/>
      <c r="X3" s="10" t="s">
        <v>32</v>
      </c>
      <c r="Y3" s="9" t="str">
        <f t="shared" si="0"/>
        <v>VIEW</v>
      </c>
    </row>
    <row r="4" spans="1:28">
      <c r="A4" s="3">
        <v>105</v>
      </c>
      <c r="B4" s="3" t="s">
        <v>22</v>
      </c>
      <c r="D4" s="3" t="s">
        <v>23</v>
      </c>
      <c r="H4" s="4">
        <v>1451</v>
      </c>
      <c r="I4" s="3" t="s">
        <v>24</v>
      </c>
      <c r="J4" s="3" t="s">
        <v>463</v>
      </c>
      <c r="K4" s="3" t="s">
        <v>414</v>
      </c>
      <c r="L4" s="11">
        <v>41834</v>
      </c>
      <c r="N4" s="13" t="str">
        <f t="shared" ref="N4:N10" si="1">TEXT(L4, "mmm/yyyy")</f>
        <v>Jul/2014</v>
      </c>
      <c r="O4" s="3" t="s">
        <v>41</v>
      </c>
      <c r="P4" s="3" t="s">
        <v>29</v>
      </c>
      <c r="Q4" s="3" t="s">
        <v>30</v>
      </c>
      <c r="T4" s="3" t="s">
        <v>515</v>
      </c>
      <c r="U4" s="3" t="str">
        <f t="shared" ref="U4:U10" si="2">CONCATENATE("http://gis.meridenct.gov/website/vault/economicdevelopment/brownfields/Summaries/",T4,".pdf")</f>
        <v>http://gis.meridenct.gov/website/vault/economicdevelopment/brownfields/Summaries/Remedial Action Grant Application Summary (1 King Place).pdf</v>
      </c>
      <c r="V4" s="9" t="str">
        <f t="shared" ref="V4:V10" si="3">HYPERLINK(U4, "VIEW")</f>
        <v>VIEW</v>
      </c>
      <c r="W4" s="12" t="s">
        <v>540</v>
      </c>
      <c r="X4" s="10" t="str">
        <f t="shared" ref="X4:X11" si="4">CONCATENATE("http://gis.meridenct.gov/website/vault/EconomicDevelopment/Brownfields/E-Copy_Files/Meriden-Wallingford_Hospital/", W4, ".pdf")</f>
        <v>http://gis.meridenct.gov/website/vault/EconomicDevelopment/Brownfields/E-Copy_Files/Meriden-Wallingford_Hospital/Meriden1KingPlaceAssessmentFINAL7142014.pdf</v>
      </c>
      <c r="Y4" s="9" t="str">
        <f t="shared" si="0"/>
        <v>VIEW</v>
      </c>
    </row>
    <row r="5" spans="1:28">
      <c r="A5" s="3">
        <v>106</v>
      </c>
      <c r="B5" s="3" t="s">
        <v>22</v>
      </c>
      <c r="D5" s="3" t="s">
        <v>23</v>
      </c>
      <c r="H5" s="4">
        <v>1451</v>
      </c>
      <c r="I5" s="3" t="s">
        <v>24</v>
      </c>
      <c r="J5" s="3" t="s">
        <v>464</v>
      </c>
      <c r="K5" s="3" t="s">
        <v>465</v>
      </c>
      <c r="L5" s="11">
        <v>41904</v>
      </c>
      <c r="N5" s="13" t="str">
        <f t="shared" si="1"/>
        <v>Sep/2014</v>
      </c>
      <c r="O5" s="3" t="s">
        <v>466</v>
      </c>
      <c r="P5" s="3" t="s">
        <v>487</v>
      </c>
      <c r="Q5" s="3" t="s">
        <v>30</v>
      </c>
      <c r="T5" s="3" t="s">
        <v>519</v>
      </c>
      <c r="U5" s="3" t="str">
        <f t="shared" si="2"/>
        <v>http://gis.meridenct.gov/website/vault/economicdevelopment/brownfields/Summaries/Hazardous Materials Building Assessment Summary (1 King Place).pdf</v>
      </c>
      <c r="V5" s="9" t="str">
        <f t="shared" si="3"/>
        <v>VIEW</v>
      </c>
      <c r="W5" s="12" t="s">
        <v>548</v>
      </c>
      <c r="X5" s="10" t="str">
        <f t="shared" si="4"/>
        <v>http://gis.meridenct.gov/website/vault/EconomicDevelopment/Brownfields/E-Copy_Files/Meriden-Wallingford_Hospital/HazardousMaterialsBuildingAssess_1KingPlace_20141007.pdf</v>
      </c>
      <c r="Y5" s="9" t="str">
        <f t="shared" si="0"/>
        <v>VIEW</v>
      </c>
    </row>
    <row r="6" spans="1:28">
      <c r="A6" s="3">
        <v>119</v>
      </c>
      <c r="B6" s="3" t="s">
        <v>22</v>
      </c>
      <c r="D6" s="3" t="s">
        <v>23</v>
      </c>
      <c r="H6" s="4">
        <v>1451</v>
      </c>
      <c r="I6" s="3" t="s">
        <v>24</v>
      </c>
      <c r="J6" s="3" t="s">
        <v>484</v>
      </c>
      <c r="K6" s="3" t="s">
        <v>465</v>
      </c>
      <c r="L6" s="11">
        <v>42347</v>
      </c>
      <c r="N6" s="13" t="str">
        <f t="shared" si="1"/>
        <v>Dec/2015</v>
      </c>
      <c r="O6" s="3" t="s">
        <v>485</v>
      </c>
      <c r="P6" s="3" t="s">
        <v>487</v>
      </c>
      <c r="Q6" s="3" t="s">
        <v>30</v>
      </c>
      <c r="T6" s="3" t="s">
        <v>518</v>
      </c>
      <c r="U6" s="3" t="str">
        <f t="shared" si="2"/>
        <v>http://gis.meridenct.gov/website/vault/economicdevelopment/brownfields/Summaries/Asbestos Abatement Monitoring Report (1 King Place).pdf</v>
      </c>
      <c r="V6" s="9" t="str">
        <f t="shared" si="3"/>
        <v>VIEW</v>
      </c>
      <c r="W6" s="12" t="s">
        <v>531</v>
      </c>
      <c r="X6" s="10" t="str">
        <f t="shared" si="4"/>
        <v>http://gis.meridenct.gov/website/vault/EconomicDevelopment/Brownfields/E-Copy_Files/Meriden-Wallingford_Hospital/AsbProjectMonitoring_1KingPlace_20151208.pdf</v>
      </c>
      <c r="Y6" s="9" t="str">
        <f t="shared" si="0"/>
        <v>VIEW</v>
      </c>
    </row>
    <row r="7" spans="1:28">
      <c r="A7" s="3">
        <v>123</v>
      </c>
      <c r="B7" s="3" t="s">
        <v>22</v>
      </c>
      <c r="D7" s="3" t="s">
        <v>23</v>
      </c>
      <c r="H7" s="4">
        <v>1451</v>
      </c>
      <c r="I7" s="3" t="s">
        <v>24</v>
      </c>
      <c r="J7" s="3" t="s">
        <v>495</v>
      </c>
      <c r="K7" s="3" t="s">
        <v>465</v>
      </c>
      <c r="L7" s="11">
        <v>42471</v>
      </c>
      <c r="N7" s="13" t="str">
        <f t="shared" si="1"/>
        <v>Apr/2016</v>
      </c>
      <c r="O7" s="3" t="s">
        <v>496</v>
      </c>
      <c r="P7" s="3" t="s">
        <v>467</v>
      </c>
      <c r="Q7" s="3" t="s">
        <v>30</v>
      </c>
      <c r="T7" s="3" t="s">
        <v>527</v>
      </c>
      <c r="U7" s="3" t="str">
        <f t="shared" si="2"/>
        <v>http://gis.meridenct.gov/website/vault/economicdevelopment/brownfields/Summaries/Hazardous Building Materials Inspection (1 King Place).pdf</v>
      </c>
      <c r="V7" s="9" t="str">
        <f t="shared" si="3"/>
        <v>VIEW</v>
      </c>
      <c r="W7" s="12" t="s">
        <v>549</v>
      </c>
      <c r="X7" s="10" t="str">
        <f t="shared" si="4"/>
        <v>http://gis.meridenct.gov/website/vault/EconomicDevelopment/Brownfields/E-Copy_Files/Meriden-Wallingford_Hospital/HazardousMaterialsBuildingInspection_1KingPlace_20160425_DR.pdf</v>
      </c>
      <c r="Y7" s="9" t="str">
        <f t="shared" si="0"/>
        <v>VIEW</v>
      </c>
    </row>
    <row r="8" spans="1:28">
      <c r="A8" s="3">
        <v>121</v>
      </c>
      <c r="B8" s="3" t="s">
        <v>22</v>
      </c>
      <c r="D8" s="3" t="s">
        <v>23</v>
      </c>
      <c r="H8" s="4">
        <v>1451</v>
      </c>
      <c r="I8" s="3" t="s">
        <v>24</v>
      </c>
      <c r="J8" s="3" t="s">
        <v>491</v>
      </c>
      <c r="K8" s="3" t="s">
        <v>465</v>
      </c>
      <c r="L8" s="11">
        <v>42493</v>
      </c>
      <c r="N8" s="13" t="str">
        <f t="shared" si="1"/>
        <v>May/2016</v>
      </c>
      <c r="O8" s="3" t="s">
        <v>41</v>
      </c>
      <c r="P8" s="3" t="s">
        <v>492</v>
      </c>
      <c r="Q8" s="3" t="s">
        <v>30</v>
      </c>
      <c r="T8" s="3" t="s">
        <v>517</v>
      </c>
      <c r="U8" s="3" t="str">
        <f t="shared" si="2"/>
        <v>http://gis.meridenct.gov/website/vault/economicdevelopment/brownfields/Summaries/Hazardous Material Abatement Cost Estimate (1 King Place).pdf</v>
      </c>
      <c r="V8" s="9" t="str">
        <f t="shared" si="3"/>
        <v>VIEW</v>
      </c>
      <c r="W8" s="12" t="s">
        <v>529</v>
      </c>
      <c r="X8" s="10" t="str">
        <f t="shared" si="4"/>
        <v>http://gis.meridenct.gov/website/vault/EconomicDevelopment/Brownfields/E-Copy_Files/Meriden-Wallingford_Hospital/Cost Estimate HazardousMaterialsOpinionOfAbatementCosts_20160513_DRAFT (1.pdf</v>
      </c>
      <c r="Y8" s="9" t="str">
        <f t="shared" si="0"/>
        <v>VIEW</v>
      </c>
    </row>
    <row r="9" spans="1:28">
      <c r="A9" s="3">
        <v>124</v>
      </c>
      <c r="B9" s="3" t="s">
        <v>22</v>
      </c>
      <c r="D9" s="3" t="s">
        <v>23</v>
      </c>
      <c r="H9" s="4">
        <v>1451</v>
      </c>
      <c r="I9" s="3" t="s">
        <v>24</v>
      </c>
      <c r="J9" s="3" t="s">
        <v>497</v>
      </c>
      <c r="K9" s="3" t="s">
        <v>465</v>
      </c>
      <c r="L9" s="11">
        <v>42503</v>
      </c>
      <c r="N9" s="13" t="str">
        <f t="shared" si="1"/>
        <v>May/2016</v>
      </c>
      <c r="O9" s="3" t="s">
        <v>498</v>
      </c>
      <c r="P9" s="3" t="s">
        <v>499</v>
      </c>
      <c r="Q9" s="3" t="s">
        <v>30</v>
      </c>
      <c r="T9" s="3" t="s">
        <v>514</v>
      </c>
      <c r="U9" s="3" t="str">
        <f t="shared" si="2"/>
        <v>http://gis.meridenct.gov/website/vault/economicdevelopment/brownfields/Summaries/Structural Condition Report (1 King Place).pdf</v>
      </c>
      <c r="V9" s="9" t="str">
        <f t="shared" si="3"/>
        <v>VIEW</v>
      </c>
      <c r="W9" s="12" t="s">
        <v>534</v>
      </c>
      <c r="X9" s="10" t="str">
        <f t="shared" si="4"/>
        <v>http://gis.meridenct.gov/website/vault/EconomicDevelopment/Brownfields/E-Copy_Files/Meriden-Wallingford_Hospital/Structural evaluation 1 King place 6-2016.pdf</v>
      </c>
      <c r="Y9" s="9" t="str">
        <f t="shared" si="0"/>
        <v>VIEW</v>
      </c>
    </row>
    <row r="10" spans="1:28">
      <c r="A10" s="3">
        <v>120</v>
      </c>
      <c r="B10" s="3" t="s">
        <v>22</v>
      </c>
      <c r="D10" s="3" t="s">
        <v>23</v>
      </c>
      <c r="H10" s="4">
        <v>1451</v>
      </c>
      <c r="I10" s="3" t="s">
        <v>24</v>
      </c>
      <c r="J10" s="3" t="s">
        <v>488</v>
      </c>
      <c r="K10" s="3" t="s">
        <v>465</v>
      </c>
      <c r="L10" s="11">
        <v>42524</v>
      </c>
      <c r="N10" s="13" t="str">
        <f t="shared" si="1"/>
        <v>Jun/2016</v>
      </c>
      <c r="O10" s="3" t="s">
        <v>489</v>
      </c>
      <c r="P10" s="3" t="s">
        <v>490</v>
      </c>
      <c r="Q10" s="3" t="s">
        <v>30</v>
      </c>
      <c r="T10" s="3" t="s">
        <v>520</v>
      </c>
      <c r="U10" s="3" t="str">
        <f t="shared" si="2"/>
        <v>http://gis.meridenct.gov/website/vault/economicdevelopment/brownfields/Summaries/ESA Report Summary PhaseII_PhaseIII DRAFT (1 King Place).pdf</v>
      </c>
      <c r="V10" s="9" t="str">
        <f t="shared" si="3"/>
        <v>VIEW</v>
      </c>
      <c r="W10" s="12" t="s">
        <v>532</v>
      </c>
      <c r="X10" s="10" t="str">
        <f t="shared" si="4"/>
        <v>http://gis.meridenct.gov/website/vault/EconomicDevelopment/Brownfields/E-Copy_Files/Meriden-Wallingford_Hospital/2016-06 Phase II-Limited Phase III ESA Report.pdf</v>
      </c>
      <c r="Y10" s="9" t="str">
        <f t="shared" si="0"/>
        <v>VIEW</v>
      </c>
    </row>
    <row r="11" spans="1:28">
      <c r="A11" s="3">
        <v>122</v>
      </c>
      <c r="B11" s="3" t="s">
        <v>22</v>
      </c>
      <c r="D11" s="3" t="s">
        <v>23</v>
      </c>
      <c r="H11" s="4">
        <v>1451</v>
      </c>
      <c r="I11" s="3" t="s">
        <v>24</v>
      </c>
      <c r="J11" s="3" t="s">
        <v>493</v>
      </c>
      <c r="K11" s="3" t="s">
        <v>465</v>
      </c>
      <c r="L11" s="11">
        <v>42524</v>
      </c>
      <c r="N11" s="13" t="str">
        <f>TEXT(L11, "mmm/yyyy")</f>
        <v>Jun/2016</v>
      </c>
      <c r="O11" s="3" t="s">
        <v>41</v>
      </c>
      <c r="P11" s="3" t="s">
        <v>494</v>
      </c>
      <c r="Q11" s="3" t="s">
        <v>30</v>
      </c>
      <c r="T11" s="3" t="s">
        <v>516</v>
      </c>
      <c r="U11" s="3" t="str">
        <f>CONCATENATE("http://gis.meridenct.gov/website/vault/economicdevelopment/brownfields/Summaries/",T11,".pdf")</f>
        <v>http://gis.meridenct.gov/website/vault/economicdevelopment/brownfields/Summaries/Subsurface Environmental Remediation Cost Estimate (1 King Place).pdf</v>
      </c>
      <c r="V11" s="9" t="str">
        <f>HYPERLINK(U11, "VIEW")</f>
        <v>VIEW</v>
      </c>
      <c r="W11" s="12" t="s">
        <v>530</v>
      </c>
      <c r="X11" s="10" t="str">
        <f t="shared" si="4"/>
        <v>http://gis.meridenct.gov/website/vault/EconomicDevelopment/Brownfields/E-Copy_Files/Meriden-Wallingford_Hospital/Cost Estimate Subsurface remediation 6-2016.pdf</v>
      </c>
      <c r="Y11" s="9" t="str">
        <f t="shared" si="0"/>
        <v>VIEW</v>
      </c>
    </row>
    <row r="12" spans="1:28">
      <c r="A12" s="3">
        <v>2</v>
      </c>
      <c r="B12" s="3" t="s">
        <v>35</v>
      </c>
      <c r="C12" s="3" t="s">
        <v>36</v>
      </c>
      <c r="D12" s="3" t="s">
        <v>37</v>
      </c>
      <c r="H12" s="4">
        <v>1315</v>
      </c>
      <c r="I12" s="3" t="s">
        <v>24</v>
      </c>
      <c r="J12" s="3" t="s">
        <v>38</v>
      </c>
      <c r="K12" s="3" t="s">
        <v>39</v>
      </c>
      <c r="L12" s="14">
        <v>40787</v>
      </c>
      <c r="M12" s="3" t="s">
        <v>40</v>
      </c>
      <c r="N12" s="4" t="str">
        <f t="shared" ref="N12" si="5">TEXT(L12, "mmm/yyyy")</f>
        <v>Sep/2011</v>
      </c>
      <c r="O12" s="3" t="s">
        <v>41</v>
      </c>
      <c r="P12" s="3" t="s">
        <v>41</v>
      </c>
      <c r="Q12" s="3" t="s">
        <v>30</v>
      </c>
      <c r="R12" s="3" t="s">
        <v>42</v>
      </c>
      <c r="U12" s="3" t="s">
        <v>44</v>
      </c>
      <c r="V12" s="9" t="str">
        <f t="shared" ref="V12:V14" si="6">(HYPERLINK(U12, "VIEW"))</f>
        <v>VIEW</v>
      </c>
      <c r="W12" s="12"/>
      <c r="X12" s="3" t="s">
        <v>45</v>
      </c>
      <c r="Y12" s="9" t="str">
        <f t="shared" ref="Y12:Y23" si="7">HYPERLINK(X12, "VIEW")</f>
        <v>VIEW</v>
      </c>
    </row>
    <row r="13" spans="1:28">
      <c r="A13" s="3">
        <v>3</v>
      </c>
      <c r="B13" s="3" t="s">
        <v>35</v>
      </c>
      <c r="C13" s="3" t="s">
        <v>36</v>
      </c>
      <c r="D13" s="3" t="s">
        <v>37</v>
      </c>
      <c r="H13" s="4">
        <v>1315</v>
      </c>
      <c r="I13" s="3" t="s">
        <v>24</v>
      </c>
      <c r="J13" s="3" t="s">
        <v>46</v>
      </c>
      <c r="K13" s="3" t="s">
        <v>47</v>
      </c>
      <c r="L13" s="15">
        <v>40817</v>
      </c>
      <c r="M13" s="3" t="s">
        <v>48</v>
      </c>
      <c r="N13" s="4" t="str">
        <f t="shared" ref="N13:N14" si="8">TEXT(L13, "mmm/yyyy")</f>
        <v>Oct/2011</v>
      </c>
      <c r="O13" s="3" t="s">
        <v>41</v>
      </c>
      <c r="P13" s="3" t="s">
        <v>41</v>
      </c>
      <c r="Q13" s="3" t="s">
        <v>30</v>
      </c>
      <c r="R13" s="3" t="s">
        <v>49</v>
      </c>
      <c r="S13" s="3" t="s">
        <v>43</v>
      </c>
      <c r="U13" s="3" t="s">
        <v>50</v>
      </c>
      <c r="V13" s="9" t="str">
        <f t="shared" si="6"/>
        <v>VIEW</v>
      </c>
      <c r="W13" s="12"/>
      <c r="X13" s="3" t="s">
        <v>51</v>
      </c>
      <c r="Y13" s="9" t="str">
        <f t="shared" si="7"/>
        <v>VIEW</v>
      </c>
    </row>
    <row r="14" spans="1:28">
      <c r="A14" s="3">
        <v>4</v>
      </c>
      <c r="B14" s="3" t="s">
        <v>52</v>
      </c>
      <c r="D14" s="3" t="s">
        <v>53</v>
      </c>
      <c r="H14" s="4">
        <v>1280</v>
      </c>
      <c r="I14" s="3" t="s">
        <v>54</v>
      </c>
      <c r="J14" s="3" t="s">
        <v>55</v>
      </c>
      <c r="K14" s="3" t="s">
        <v>56</v>
      </c>
      <c r="L14" s="15">
        <v>41456</v>
      </c>
      <c r="M14" s="3" t="s">
        <v>57</v>
      </c>
      <c r="N14" s="4" t="str">
        <f t="shared" si="8"/>
        <v>Jul/2013</v>
      </c>
      <c r="O14" s="3" t="s">
        <v>58</v>
      </c>
      <c r="P14" s="3" t="s">
        <v>29</v>
      </c>
      <c r="Q14" s="3" t="s">
        <v>30</v>
      </c>
      <c r="U14" s="3" t="s">
        <v>59</v>
      </c>
      <c r="V14" s="9" t="str">
        <f t="shared" si="6"/>
        <v>VIEW</v>
      </c>
      <c r="W14" s="12"/>
      <c r="X14" s="3" t="s">
        <v>60</v>
      </c>
      <c r="Y14" s="9" t="str">
        <f t="shared" si="7"/>
        <v>VIEW</v>
      </c>
    </row>
    <row r="15" spans="1:28">
      <c r="A15" s="3">
        <v>5</v>
      </c>
      <c r="B15" s="3" t="s">
        <v>52</v>
      </c>
      <c r="D15" s="3" t="s">
        <v>53</v>
      </c>
      <c r="H15" s="4">
        <v>1280</v>
      </c>
      <c r="I15" s="3" t="s">
        <v>54</v>
      </c>
      <c r="J15" s="3" t="s">
        <v>61</v>
      </c>
      <c r="K15" s="3" t="s">
        <v>62</v>
      </c>
      <c r="L15" s="15">
        <v>41579</v>
      </c>
      <c r="M15" s="3" t="s">
        <v>63</v>
      </c>
      <c r="N15" s="4" t="str">
        <f>TEXT(L15, "mmm/yyyy")</f>
        <v>Nov/2013</v>
      </c>
      <c r="O15" s="3" t="s">
        <v>64</v>
      </c>
      <c r="P15" s="3" t="s">
        <v>65</v>
      </c>
      <c r="Q15" s="3" t="s">
        <v>30</v>
      </c>
      <c r="R15" s="3" t="s">
        <v>66</v>
      </c>
      <c r="U15" s="3" t="s">
        <v>67</v>
      </c>
      <c r="V15" s="9" t="str">
        <f t="shared" ref="V15:V21" si="9">(HYPERLINK(U15, "VIEW"))</f>
        <v>VIEW</v>
      </c>
      <c r="W15" s="12"/>
      <c r="X15" s="3" t="s">
        <v>68</v>
      </c>
      <c r="Y15" s="9" t="str">
        <f t="shared" ref="Y15:Y22" si="10">HYPERLINK(X15, "VIEW")</f>
        <v>VIEW</v>
      </c>
    </row>
    <row r="16" spans="1:28">
      <c r="A16" s="3">
        <v>6</v>
      </c>
      <c r="B16" s="3" t="s">
        <v>52</v>
      </c>
      <c r="D16" s="3" t="s">
        <v>53</v>
      </c>
      <c r="H16" s="4">
        <v>1280</v>
      </c>
      <c r="I16" s="3" t="s">
        <v>54</v>
      </c>
      <c r="J16" s="3" t="s">
        <v>69</v>
      </c>
      <c r="K16" s="3" t="s">
        <v>62</v>
      </c>
      <c r="L16" s="15">
        <v>41699</v>
      </c>
      <c r="M16" s="3" t="s">
        <v>70</v>
      </c>
      <c r="N16" s="4" t="str">
        <f>TEXT(L16, "mmm/yyyy")</f>
        <v>Mar/2014</v>
      </c>
      <c r="O16" s="3" t="s">
        <v>71</v>
      </c>
      <c r="P16" s="3" t="s">
        <v>41</v>
      </c>
      <c r="Q16" s="3" t="s">
        <v>30</v>
      </c>
      <c r="U16" s="3" t="s">
        <v>72</v>
      </c>
      <c r="V16" s="9" t="str">
        <f t="shared" si="9"/>
        <v>VIEW</v>
      </c>
      <c r="W16" s="12"/>
      <c r="X16" s="3" t="s">
        <v>73</v>
      </c>
      <c r="Y16" s="9" t="str">
        <f t="shared" si="10"/>
        <v>VIEW</v>
      </c>
    </row>
    <row r="17" spans="1:25">
      <c r="A17" s="3">
        <v>7</v>
      </c>
      <c r="B17" s="3" t="s">
        <v>52</v>
      </c>
      <c r="D17" s="3" t="s">
        <v>53</v>
      </c>
      <c r="H17" s="4">
        <v>1280</v>
      </c>
      <c r="I17" s="3" t="s">
        <v>54</v>
      </c>
      <c r="J17" s="3" t="s">
        <v>74</v>
      </c>
      <c r="K17" s="3" t="s">
        <v>62</v>
      </c>
      <c r="L17" s="15">
        <v>41730</v>
      </c>
      <c r="M17" s="3" t="s">
        <v>75</v>
      </c>
      <c r="N17" s="4" t="str">
        <f>TEXT(L17, "mmm/yyyy")</f>
        <v>Apr/2014</v>
      </c>
      <c r="O17" s="3" t="s">
        <v>76</v>
      </c>
      <c r="P17" s="3" t="s">
        <v>41</v>
      </c>
      <c r="Q17" s="3" t="s">
        <v>30</v>
      </c>
      <c r="U17" s="3" t="s">
        <v>77</v>
      </c>
      <c r="V17" s="9" t="str">
        <f t="shared" si="9"/>
        <v>VIEW</v>
      </c>
      <c r="W17" s="12"/>
      <c r="X17" s="3" t="s">
        <v>78</v>
      </c>
      <c r="Y17" s="9" t="str">
        <f t="shared" si="10"/>
        <v>VIEW</v>
      </c>
    </row>
    <row r="18" spans="1:25">
      <c r="A18" s="3">
        <v>94</v>
      </c>
      <c r="B18" s="3" t="s">
        <v>52</v>
      </c>
      <c r="D18" s="3" t="s">
        <v>53</v>
      </c>
      <c r="H18" s="4">
        <v>1280</v>
      </c>
      <c r="I18" s="3" t="s">
        <v>24</v>
      </c>
      <c r="J18" s="3" t="s">
        <v>69</v>
      </c>
      <c r="K18" s="3" t="s">
        <v>62</v>
      </c>
      <c r="L18" s="11">
        <v>41730</v>
      </c>
      <c r="N18" s="4" t="str">
        <f>TEXT(L18, "mmmm/yyyy")</f>
        <v>April/2014</v>
      </c>
      <c r="O18" s="3" t="s">
        <v>85</v>
      </c>
      <c r="P18" s="3" t="s">
        <v>86</v>
      </c>
      <c r="Q18" s="3" t="s">
        <v>30</v>
      </c>
      <c r="U18" s="10" t="s">
        <v>87</v>
      </c>
      <c r="V18" s="9" t="str">
        <f t="shared" si="9"/>
        <v>VIEW</v>
      </c>
      <c r="W18" s="12"/>
      <c r="X18" s="10" t="s">
        <v>88</v>
      </c>
      <c r="Y18" s="9" t="str">
        <f t="shared" si="10"/>
        <v>VIEW</v>
      </c>
    </row>
    <row r="19" spans="1:25">
      <c r="A19" s="3">
        <v>8</v>
      </c>
      <c r="B19" s="3" t="s">
        <v>52</v>
      </c>
      <c r="D19" s="3" t="s">
        <v>53</v>
      </c>
      <c r="H19" s="4">
        <v>1280</v>
      </c>
      <c r="I19" s="3" t="s">
        <v>54</v>
      </c>
      <c r="J19" s="3" t="s">
        <v>79</v>
      </c>
      <c r="K19" s="3" t="s">
        <v>80</v>
      </c>
      <c r="L19" s="15">
        <v>41760</v>
      </c>
      <c r="M19" s="3" t="s">
        <v>41</v>
      </c>
      <c r="N19" s="4" t="str">
        <f>TEXT(L19, "mmm/yyyy")</f>
        <v>May/2014</v>
      </c>
      <c r="O19" s="3" t="s">
        <v>41</v>
      </c>
      <c r="P19" s="3" t="s">
        <v>41</v>
      </c>
      <c r="Q19" s="3" t="s">
        <v>30</v>
      </c>
      <c r="U19" s="3" t="s">
        <v>81</v>
      </c>
      <c r="V19" s="9" t="str">
        <f t="shared" si="9"/>
        <v>VIEW</v>
      </c>
      <c r="W19" s="12"/>
      <c r="X19" s="3" t="s">
        <v>82</v>
      </c>
      <c r="Y19" s="9" t="str">
        <f t="shared" si="10"/>
        <v>VIEW</v>
      </c>
    </row>
    <row r="20" spans="1:25">
      <c r="A20" s="3">
        <v>9</v>
      </c>
      <c r="B20" s="3" t="s">
        <v>52</v>
      </c>
      <c r="D20" s="3" t="s">
        <v>53</v>
      </c>
      <c r="H20" s="4">
        <v>1280</v>
      </c>
      <c r="I20" s="3" t="s">
        <v>54</v>
      </c>
      <c r="J20" s="3" t="s">
        <v>83</v>
      </c>
      <c r="K20" s="3" t="s">
        <v>80</v>
      </c>
      <c r="L20" s="15">
        <v>41760</v>
      </c>
      <c r="M20" s="3" t="s">
        <v>41</v>
      </c>
      <c r="N20" s="4" t="str">
        <f>TEXT(L20, "mmm/yyyy")</f>
        <v>May/2014</v>
      </c>
      <c r="O20" s="3" t="s">
        <v>41</v>
      </c>
      <c r="P20" s="3" t="s">
        <v>41</v>
      </c>
      <c r="Q20" s="3" t="s">
        <v>30</v>
      </c>
      <c r="U20" s="3" t="s">
        <v>81</v>
      </c>
      <c r="V20" s="9" t="str">
        <f t="shared" si="9"/>
        <v>VIEW</v>
      </c>
      <c r="W20" s="12"/>
      <c r="X20" s="3" t="s">
        <v>84</v>
      </c>
      <c r="Y20" s="9" t="str">
        <f t="shared" si="10"/>
        <v>VIEW</v>
      </c>
    </row>
    <row r="21" spans="1:25">
      <c r="A21" s="3">
        <v>95</v>
      </c>
      <c r="B21" s="3" t="s">
        <v>52</v>
      </c>
      <c r="D21" s="3" t="s">
        <v>53</v>
      </c>
      <c r="H21" s="4">
        <v>1280</v>
      </c>
      <c r="I21" s="3" t="s">
        <v>24</v>
      </c>
      <c r="J21" s="3" t="s">
        <v>89</v>
      </c>
      <c r="K21" s="3" t="s">
        <v>62</v>
      </c>
      <c r="L21" s="11">
        <v>41791</v>
      </c>
      <c r="N21" s="4" t="str">
        <f>TEXT(L21, "mmmm/yyyy")</f>
        <v>June/2014</v>
      </c>
      <c r="O21" s="3" t="s">
        <v>41</v>
      </c>
      <c r="P21" s="3" t="s">
        <v>41</v>
      </c>
      <c r="Q21" s="3" t="s">
        <v>30</v>
      </c>
      <c r="U21" s="10" t="s">
        <v>90</v>
      </c>
      <c r="V21" s="9" t="str">
        <f t="shared" si="9"/>
        <v>VIEW</v>
      </c>
      <c r="W21" s="12"/>
      <c r="X21" s="10" t="s">
        <v>91</v>
      </c>
      <c r="Y21" s="9" t="str">
        <f t="shared" si="10"/>
        <v>VIEW</v>
      </c>
    </row>
    <row r="22" spans="1:25">
      <c r="A22" s="3">
        <v>103</v>
      </c>
      <c r="B22" s="3" t="s">
        <v>52</v>
      </c>
      <c r="D22" s="3" t="s">
        <v>53</v>
      </c>
      <c r="H22" s="4">
        <v>1280</v>
      </c>
      <c r="I22" s="3" t="s">
        <v>24</v>
      </c>
      <c r="J22" s="3" t="s">
        <v>92</v>
      </c>
      <c r="K22" s="3" t="s">
        <v>62</v>
      </c>
      <c r="L22" s="11">
        <v>41791</v>
      </c>
      <c r="N22" s="4" t="str">
        <f>TEXT(L22, "mmmm/yyyy")</f>
        <v>June/2014</v>
      </c>
      <c r="O22" s="3" t="s">
        <v>93</v>
      </c>
      <c r="P22" s="3" t="s">
        <v>41</v>
      </c>
      <c r="Q22" s="3" t="s">
        <v>30</v>
      </c>
      <c r="V22" s="9"/>
      <c r="W22" s="12"/>
      <c r="X22" s="10" t="s">
        <v>94</v>
      </c>
      <c r="Y22" s="9" t="str">
        <f t="shared" si="10"/>
        <v>VIEW</v>
      </c>
    </row>
    <row r="23" spans="1:25">
      <c r="A23" s="3">
        <v>10</v>
      </c>
      <c r="B23" s="3" t="s">
        <v>95</v>
      </c>
      <c r="D23" s="3" t="s">
        <v>96</v>
      </c>
      <c r="H23" s="4" t="s">
        <v>557</v>
      </c>
      <c r="I23" s="3" t="s">
        <v>24</v>
      </c>
      <c r="J23" s="3" t="s">
        <v>97</v>
      </c>
      <c r="K23" s="3" t="s">
        <v>62</v>
      </c>
      <c r="L23" s="15">
        <v>40878</v>
      </c>
      <c r="M23" s="3" t="s">
        <v>98</v>
      </c>
      <c r="N23" s="4" t="str">
        <f t="shared" ref="N23:N38" si="11">TEXT(L23, "mmm/yyyy")</f>
        <v>Dec/2011</v>
      </c>
      <c r="O23" s="3" t="s">
        <v>41</v>
      </c>
      <c r="P23" s="3" t="s">
        <v>41</v>
      </c>
      <c r="Q23" s="3" t="s">
        <v>30</v>
      </c>
      <c r="U23" s="3" t="s">
        <v>99</v>
      </c>
      <c r="V23" s="9" t="str">
        <f t="shared" ref="V23:V38" si="12">(HYPERLINK(U23, "VIEW"))</f>
        <v>VIEW</v>
      </c>
      <c r="W23" s="12"/>
      <c r="X23" s="3" t="s">
        <v>100</v>
      </c>
      <c r="Y23" s="9" t="str">
        <f t="shared" si="7"/>
        <v>VIEW</v>
      </c>
    </row>
    <row r="24" spans="1:25">
      <c r="A24" s="3">
        <v>11</v>
      </c>
      <c r="B24" s="3" t="s">
        <v>101</v>
      </c>
      <c r="D24" s="3" t="s">
        <v>102</v>
      </c>
      <c r="H24" s="4">
        <v>1413</v>
      </c>
      <c r="I24" s="3" t="s">
        <v>24</v>
      </c>
      <c r="J24" s="3" t="s">
        <v>103</v>
      </c>
      <c r="K24" s="3" t="s">
        <v>104</v>
      </c>
      <c r="L24" s="15">
        <v>40057</v>
      </c>
      <c r="M24" s="3" t="s">
        <v>105</v>
      </c>
      <c r="N24" s="4" t="str">
        <f t="shared" si="11"/>
        <v>Sep/2009</v>
      </c>
      <c r="O24" s="3" t="s">
        <v>41</v>
      </c>
      <c r="P24" s="3" t="s">
        <v>41</v>
      </c>
      <c r="Q24" s="3" t="s">
        <v>106</v>
      </c>
      <c r="S24" s="3" t="s">
        <v>41</v>
      </c>
      <c r="U24" s="3" t="s">
        <v>107</v>
      </c>
      <c r="V24" s="9" t="str">
        <f t="shared" si="12"/>
        <v>VIEW</v>
      </c>
      <c r="W24" s="12"/>
      <c r="Y24" s="9"/>
    </row>
    <row r="25" spans="1:25">
      <c r="A25" s="3">
        <v>12</v>
      </c>
      <c r="B25" s="3" t="s">
        <v>101</v>
      </c>
      <c r="D25" s="3" t="s">
        <v>102</v>
      </c>
      <c r="H25" s="4">
        <v>1413</v>
      </c>
      <c r="I25" s="3" t="s">
        <v>24</v>
      </c>
      <c r="J25" s="3" t="s">
        <v>108</v>
      </c>
      <c r="K25" s="3" t="s">
        <v>39</v>
      </c>
      <c r="L25" s="15">
        <v>40118</v>
      </c>
      <c r="M25" s="3" t="s">
        <v>109</v>
      </c>
      <c r="N25" s="4" t="str">
        <f t="shared" ref="N25:N37" si="13">TEXT(L25, "mmm/yyyy")</f>
        <v>Nov/2009</v>
      </c>
      <c r="O25" s="3" t="s">
        <v>110</v>
      </c>
      <c r="P25" s="3" t="s">
        <v>29</v>
      </c>
      <c r="Q25" s="3" t="s">
        <v>30</v>
      </c>
      <c r="U25" s="3" t="s">
        <v>111</v>
      </c>
      <c r="V25" s="9" t="str">
        <f t="shared" ref="V25:V34" si="14">(HYPERLINK(U25, "VIEW"))</f>
        <v>VIEW</v>
      </c>
      <c r="W25" s="12"/>
      <c r="X25" s="3" t="s">
        <v>112</v>
      </c>
      <c r="Y25" s="9" t="str">
        <f t="shared" ref="Y25:Y34" si="15">HYPERLINK(X25, "VIEW")</f>
        <v>VIEW</v>
      </c>
    </row>
    <row r="26" spans="1:25">
      <c r="A26" s="3">
        <v>13</v>
      </c>
      <c r="B26" s="3" t="s">
        <v>101</v>
      </c>
      <c r="D26" s="3" t="s">
        <v>102</v>
      </c>
      <c r="H26" s="4">
        <v>1413</v>
      </c>
      <c r="I26" s="3" t="s">
        <v>24</v>
      </c>
      <c r="J26" s="3" t="s">
        <v>113</v>
      </c>
      <c r="K26" s="3" t="s">
        <v>114</v>
      </c>
      <c r="L26" s="15">
        <v>40422</v>
      </c>
      <c r="M26" s="3" t="s">
        <v>41</v>
      </c>
      <c r="N26" s="4" t="str">
        <f t="shared" si="13"/>
        <v>Sep/2010</v>
      </c>
      <c r="O26" s="3" t="s">
        <v>41</v>
      </c>
      <c r="P26" s="3" t="s">
        <v>41</v>
      </c>
      <c r="Q26" s="3" t="s">
        <v>30</v>
      </c>
      <c r="U26" s="3" t="s">
        <v>81</v>
      </c>
      <c r="V26" s="9" t="str">
        <f t="shared" si="14"/>
        <v>VIEW</v>
      </c>
      <c r="W26" s="12"/>
      <c r="X26" s="3" t="s">
        <v>115</v>
      </c>
      <c r="Y26" s="9" t="str">
        <f t="shared" si="15"/>
        <v>VIEW</v>
      </c>
    </row>
    <row r="27" spans="1:25">
      <c r="A27" s="3">
        <v>14</v>
      </c>
      <c r="B27" s="3" t="s">
        <v>101</v>
      </c>
      <c r="D27" s="3" t="s">
        <v>102</v>
      </c>
      <c r="H27" s="4">
        <v>1413</v>
      </c>
      <c r="I27" s="3" t="s">
        <v>24</v>
      </c>
      <c r="J27" s="3" t="s">
        <v>116</v>
      </c>
      <c r="K27" s="3" t="s">
        <v>114</v>
      </c>
      <c r="L27" s="15">
        <v>40422</v>
      </c>
      <c r="M27" s="3" t="s">
        <v>41</v>
      </c>
      <c r="N27" s="4" t="str">
        <f t="shared" si="13"/>
        <v>Sep/2010</v>
      </c>
      <c r="O27" s="3" t="s">
        <v>41</v>
      </c>
      <c r="P27" s="3" t="s">
        <v>41</v>
      </c>
      <c r="Q27" s="3" t="s">
        <v>30</v>
      </c>
      <c r="U27" s="3" t="s">
        <v>81</v>
      </c>
      <c r="V27" s="9" t="str">
        <f t="shared" si="14"/>
        <v>VIEW</v>
      </c>
      <c r="W27" s="12"/>
      <c r="X27" s="3" t="s">
        <v>117</v>
      </c>
      <c r="Y27" s="9" t="str">
        <f t="shared" si="15"/>
        <v>VIEW</v>
      </c>
    </row>
    <row r="28" spans="1:25">
      <c r="A28" s="3">
        <v>15</v>
      </c>
      <c r="B28" s="3" t="s">
        <v>101</v>
      </c>
      <c r="D28" s="3" t="s">
        <v>102</v>
      </c>
      <c r="H28" s="4">
        <v>1413</v>
      </c>
      <c r="I28" s="3" t="s">
        <v>24</v>
      </c>
      <c r="J28" s="3" t="s">
        <v>118</v>
      </c>
      <c r="K28" s="3" t="s">
        <v>62</v>
      </c>
      <c r="L28" s="15">
        <v>40575</v>
      </c>
      <c r="M28" s="3" t="s">
        <v>119</v>
      </c>
      <c r="N28" s="4" t="str">
        <f t="shared" si="13"/>
        <v>Feb/2011</v>
      </c>
      <c r="O28" s="3" t="s">
        <v>120</v>
      </c>
      <c r="P28" s="3" t="s">
        <v>65</v>
      </c>
      <c r="Q28" s="3" t="s">
        <v>30</v>
      </c>
      <c r="U28" s="3" t="s">
        <v>121</v>
      </c>
      <c r="V28" s="9" t="str">
        <f t="shared" si="14"/>
        <v>VIEW</v>
      </c>
      <c r="W28" s="12"/>
      <c r="X28" s="3" t="s">
        <v>122</v>
      </c>
      <c r="Y28" s="9" t="str">
        <f t="shared" si="15"/>
        <v>VIEW</v>
      </c>
    </row>
    <row r="29" spans="1:25">
      <c r="A29" s="3">
        <v>16</v>
      </c>
      <c r="B29" s="3" t="s">
        <v>101</v>
      </c>
      <c r="D29" s="3" t="s">
        <v>102</v>
      </c>
      <c r="H29" s="4">
        <v>1413</v>
      </c>
      <c r="I29" s="3" t="s">
        <v>24</v>
      </c>
      <c r="J29" s="3" t="s">
        <v>123</v>
      </c>
      <c r="K29" s="3" t="s">
        <v>124</v>
      </c>
      <c r="L29" s="15">
        <v>40817</v>
      </c>
      <c r="M29" s="3" t="s">
        <v>41</v>
      </c>
      <c r="N29" s="4" t="str">
        <f t="shared" si="13"/>
        <v>Oct/2011</v>
      </c>
      <c r="O29" s="3" t="s">
        <v>41</v>
      </c>
      <c r="P29" s="3" t="s">
        <v>41</v>
      </c>
      <c r="Q29" s="3" t="s">
        <v>30</v>
      </c>
      <c r="U29" s="3" t="s">
        <v>81</v>
      </c>
      <c r="V29" s="9" t="str">
        <f t="shared" si="14"/>
        <v>VIEW</v>
      </c>
      <c r="W29" s="12"/>
      <c r="X29" s="3" t="s">
        <v>125</v>
      </c>
      <c r="Y29" s="9" t="str">
        <f t="shared" si="15"/>
        <v>VIEW</v>
      </c>
    </row>
    <row r="30" spans="1:25">
      <c r="A30" s="3">
        <v>17</v>
      </c>
      <c r="B30" s="3" t="s">
        <v>101</v>
      </c>
      <c r="D30" s="3" t="s">
        <v>102</v>
      </c>
      <c r="H30" s="4">
        <v>1413</v>
      </c>
      <c r="I30" s="3" t="s">
        <v>24</v>
      </c>
      <c r="J30" s="3" t="s">
        <v>126</v>
      </c>
      <c r="K30" s="3" t="s">
        <v>62</v>
      </c>
      <c r="L30" s="15">
        <v>40848</v>
      </c>
      <c r="M30" s="3" t="s">
        <v>127</v>
      </c>
      <c r="N30" s="4" t="str">
        <f t="shared" si="13"/>
        <v>Nov/2011</v>
      </c>
      <c r="O30" s="3" t="s">
        <v>128</v>
      </c>
      <c r="P30" s="3" t="s">
        <v>41</v>
      </c>
      <c r="Q30" s="3" t="s">
        <v>30</v>
      </c>
      <c r="U30" s="3" t="s">
        <v>129</v>
      </c>
      <c r="V30" s="9" t="str">
        <f t="shared" si="14"/>
        <v>VIEW</v>
      </c>
      <c r="W30" s="12"/>
      <c r="X30" s="3" t="s">
        <v>130</v>
      </c>
      <c r="Y30" s="9" t="str">
        <f t="shared" si="15"/>
        <v>VIEW</v>
      </c>
    </row>
    <row r="31" spans="1:25">
      <c r="A31" s="3">
        <v>18</v>
      </c>
      <c r="B31" s="3" t="s">
        <v>101</v>
      </c>
      <c r="D31" s="3" t="s">
        <v>102</v>
      </c>
      <c r="H31" s="4">
        <v>1413</v>
      </c>
      <c r="I31" s="3" t="s">
        <v>24</v>
      </c>
      <c r="J31" s="3" t="s">
        <v>131</v>
      </c>
      <c r="K31" s="3" t="s">
        <v>132</v>
      </c>
      <c r="L31" s="15">
        <v>40878</v>
      </c>
      <c r="M31" s="3" t="s">
        <v>133</v>
      </c>
      <c r="N31" s="4" t="str">
        <f t="shared" si="13"/>
        <v>Dec/2011</v>
      </c>
      <c r="O31" s="3" t="s">
        <v>41</v>
      </c>
      <c r="P31" s="3" t="s">
        <v>41</v>
      </c>
      <c r="Q31" s="3" t="s">
        <v>30</v>
      </c>
      <c r="U31" s="3" t="s">
        <v>134</v>
      </c>
      <c r="V31" s="9" t="str">
        <f t="shared" si="14"/>
        <v>VIEW</v>
      </c>
      <c r="W31" s="12"/>
      <c r="X31" s="3" t="s">
        <v>135</v>
      </c>
      <c r="Y31" s="9" t="str">
        <f t="shared" si="15"/>
        <v>VIEW</v>
      </c>
    </row>
    <row r="32" spans="1:25">
      <c r="A32" s="3">
        <v>19</v>
      </c>
      <c r="B32" s="3" t="s">
        <v>101</v>
      </c>
      <c r="D32" s="3" t="s">
        <v>102</v>
      </c>
      <c r="H32" s="4">
        <v>1413</v>
      </c>
      <c r="I32" s="3" t="s">
        <v>24</v>
      </c>
      <c r="J32" s="3" t="s">
        <v>69</v>
      </c>
      <c r="K32" s="3" t="s">
        <v>62</v>
      </c>
      <c r="L32" s="15">
        <v>41091</v>
      </c>
      <c r="M32" s="3" t="s">
        <v>136</v>
      </c>
      <c r="N32" s="4" t="str">
        <f t="shared" si="13"/>
        <v>Jul/2012</v>
      </c>
      <c r="O32" s="3" t="s">
        <v>137</v>
      </c>
      <c r="P32" s="3" t="s">
        <v>86</v>
      </c>
      <c r="Q32" s="3" t="s">
        <v>30</v>
      </c>
      <c r="U32" s="3" t="s">
        <v>138</v>
      </c>
      <c r="V32" s="9" t="str">
        <f t="shared" si="14"/>
        <v>VIEW</v>
      </c>
      <c r="W32" s="12"/>
      <c r="X32" s="3" t="s">
        <v>139</v>
      </c>
      <c r="Y32" s="9" t="str">
        <f t="shared" si="15"/>
        <v>VIEW</v>
      </c>
    </row>
    <row r="33" spans="1:25">
      <c r="A33" s="3">
        <v>20</v>
      </c>
      <c r="B33" s="3" t="s">
        <v>101</v>
      </c>
      <c r="D33" s="3" t="s">
        <v>102</v>
      </c>
      <c r="H33" s="4">
        <v>1413</v>
      </c>
      <c r="I33" s="3" t="s">
        <v>24</v>
      </c>
      <c r="J33" s="3" t="s">
        <v>140</v>
      </c>
      <c r="K33" s="3" t="s">
        <v>62</v>
      </c>
      <c r="L33" s="15">
        <v>41091</v>
      </c>
      <c r="M33" s="3" t="s">
        <v>141</v>
      </c>
      <c r="N33" s="4" t="str">
        <f t="shared" si="13"/>
        <v>Jul/2012</v>
      </c>
      <c r="O33" s="3" t="s">
        <v>41</v>
      </c>
      <c r="P33" s="3" t="s">
        <v>41</v>
      </c>
      <c r="Q33" s="3" t="s">
        <v>30</v>
      </c>
      <c r="U33" s="3" t="s">
        <v>142</v>
      </c>
      <c r="V33" s="9" t="str">
        <f t="shared" si="14"/>
        <v>VIEW</v>
      </c>
      <c r="W33" s="12"/>
      <c r="X33" s="3" t="s">
        <v>143</v>
      </c>
      <c r="Y33" s="9" t="str">
        <f t="shared" si="15"/>
        <v>VIEW</v>
      </c>
    </row>
    <row r="34" spans="1:25">
      <c r="A34" s="3">
        <v>21</v>
      </c>
      <c r="B34" s="3" t="s">
        <v>101</v>
      </c>
      <c r="D34" s="3" t="s">
        <v>102</v>
      </c>
      <c r="H34" s="4">
        <v>1413</v>
      </c>
      <c r="I34" s="3" t="s">
        <v>24</v>
      </c>
      <c r="J34" s="3" t="s">
        <v>144</v>
      </c>
      <c r="K34" s="3" t="s">
        <v>47</v>
      </c>
      <c r="L34" s="15">
        <v>41153</v>
      </c>
      <c r="M34" s="3" t="s">
        <v>41</v>
      </c>
      <c r="N34" s="4" t="str">
        <f t="shared" si="13"/>
        <v>Sep/2012</v>
      </c>
      <c r="O34" s="3" t="s">
        <v>41</v>
      </c>
      <c r="P34" s="3" t="s">
        <v>41</v>
      </c>
      <c r="Q34" s="3" t="s">
        <v>30</v>
      </c>
      <c r="U34" s="3" t="s">
        <v>81</v>
      </c>
      <c r="V34" s="9" t="str">
        <f t="shared" si="14"/>
        <v>VIEW</v>
      </c>
      <c r="W34" s="12"/>
      <c r="X34" s="3" t="s">
        <v>145</v>
      </c>
      <c r="Y34" s="9" t="str">
        <f t="shared" si="15"/>
        <v>VIEW</v>
      </c>
    </row>
    <row r="35" spans="1:25">
      <c r="A35" s="3">
        <v>104</v>
      </c>
      <c r="B35" s="3" t="s">
        <v>101</v>
      </c>
      <c r="D35" s="3" t="s">
        <v>102</v>
      </c>
      <c r="H35" s="4">
        <v>1413</v>
      </c>
      <c r="I35" s="3" t="s">
        <v>24</v>
      </c>
      <c r="J35" s="3" t="s">
        <v>354</v>
      </c>
      <c r="K35" s="3" t="s">
        <v>414</v>
      </c>
      <c r="L35" s="15">
        <v>41671</v>
      </c>
      <c r="N35" s="4" t="str">
        <f t="shared" si="13"/>
        <v>Feb/2014</v>
      </c>
      <c r="O35" s="3" t="s">
        <v>462</v>
      </c>
      <c r="P35" s="3" t="s">
        <v>467</v>
      </c>
      <c r="Q35" s="3" t="s">
        <v>30</v>
      </c>
      <c r="T35" s="3" t="s">
        <v>525</v>
      </c>
      <c r="U35" s="3" t="str">
        <f>CONCATENATE("http://gis.meridenct.gov/website/vault/economicdevelopment/brownfields/Summaries/",T35,".pdf")</f>
        <v>http://gis.meridenct.gov/website/vault/economicdevelopment/brownfields/Summaries/Community Relations Plan Summary (116 Cook Avenue).pdf</v>
      </c>
      <c r="V35" s="9" t="str">
        <f>HYPERLINK(U35, "VIEW")</f>
        <v>VIEW</v>
      </c>
      <c r="W35" s="12" t="s">
        <v>550</v>
      </c>
      <c r="X35" s="3" t="str">
        <f>CONCATENATE("http://gis.meridenct.gov/website/vault/EconomicDevelopment/Brownfields/E-Copy_Files/116_Cook_Ave/",W35, ".pdf")</f>
        <v>http://gis.meridenct.gov/website/vault/EconomicDevelopment/Brownfields/E-Copy_Files/116_Cook_Ave/CRP for UST Cleanup 2-2014.pdf</v>
      </c>
      <c r="Y35" s="9" t="str">
        <f>HYPERLINK(X35, "VIEW")</f>
        <v>VIEW</v>
      </c>
    </row>
    <row r="36" spans="1:25">
      <c r="A36" s="3">
        <v>107</v>
      </c>
      <c r="B36" s="3" t="s">
        <v>101</v>
      </c>
      <c r="D36" s="3" t="s">
        <v>102</v>
      </c>
      <c r="H36" s="4">
        <v>1413</v>
      </c>
      <c r="I36" s="3" t="s">
        <v>24</v>
      </c>
      <c r="J36" s="3" t="s">
        <v>468</v>
      </c>
      <c r="K36" s="3" t="s">
        <v>62</v>
      </c>
      <c r="L36" s="15">
        <v>41688</v>
      </c>
      <c r="N36" s="4" t="str">
        <f t="shared" si="13"/>
        <v>Feb/2014</v>
      </c>
      <c r="O36" s="3" t="s">
        <v>462</v>
      </c>
      <c r="P36" s="3" t="s">
        <v>467</v>
      </c>
      <c r="Q36" s="3" t="s">
        <v>30</v>
      </c>
      <c r="T36" s="3" t="s">
        <v>526</v>
      </c>
      <c r="U36" s="3" t="str">
        <f>CONCATENATE("http://gis.meridenct.gov/website/vault/economicdevelopment/brownfields/Summaries/",T36,".pdf")</f>
        <v>http://gis.meridenct.gov/website/vault/economicdevelopment/brownfields/Summaries/ABCA and Remedial Action Plan Summary (116 Cook Ave).pdf</v>
      </c>
      <c r="V36" s="9" t="str">
        <f>HYPERLINK(U36, "VIEW")</f>
        <v>VIEW</v>
      </c>
      <c r="W36" s="12" t="s">
        <v>547</v>
      </c>
      <c r="X36" s="3" t="str">
        <f>CONCATENATE("http://gis.meridenct.gov/website/vault/EconomicDevelopment/Brownfields/E-Copy_Files/116_Cook_Ave/",W36, ".pdf")</f>
        <v>http://gis.meridenct.gov/website/vault/EconomicDevelopment/Brownfields/E-Copy_Files/116_Cook_Ave/Final ABCA - 116 Cook Ave 2.18.2014 EPA approved.pdf</v>
      </c>
      <c r="Y36" s="9" t="str">
        <f>HYPERLINK(X36, "VIEW")</f>
        <v>VIEW</v>
      </c>
    </row>
    <row r="37" spans="1:25">
      <c r="A37" s="3">
        <v>108</v>
      </c>
      <c r="B37" s="3" t="s">
        <v>101</v>
      </c>
      <c r="D37" s="3" t="s">
        <v>102</v>
      </c>
      <c r="H37" s="4">
        <v>1413</v>
      </c>
      <c r="I37" s="3" t="s">
        <v>24</v>
      </c>
      <c r="J37" s="3" t="s">
        <v>469</v>
      </c>
      <c r="K37" s="3" t="s">
        <v>62</v>
      </c>
      <c r="L37" s="15">
        <v>42186</v>
      </c>
      <c r="N37" s="4" t="str">
        <f t="shared" si="13"/>
        <v>Jul/2015</v>
      </c>
      <c r="O37" s="3" t="s">
        <v>470</v>
      </c>
      <c r="P37" s="3" t="s">
        <v>467</v>
      </c>
      <c r="Q37" s="3" t="s">
        <v>30</v>
      </c>
      <c r="T37" s="3" t="s">
        <v>524</v>
      </c>
      <c r="U37" s="3" t="str">
        <f>CONCATENATE("http://gis.meridenct.gov/website/vault/economicdevelopment/brownfields/Summaries/",T37,".pdf")</f>
        <v>http://gis.meridenct.gov/website/vault/economicdevelopment/brownfields/Summaries/Remedial Excavation and UST Removal Report (116 Cooke Ave).pdf</v>
      </c>
      <c r="V37" s="9" t="str">
        <f>HYPERLINK(U37, "VIEW")</f>
        <v>VIEW</v>
      </c>
      <c r="W37" s="12" t="s">
        <v>533</v>
      </c>
      <c r="X37" s="3" t="str">
        <f>CONCATENATE("http://gis.meridenct.gov/website/vault/EconomicDevelopment/Brownfields/E-Copy_Files/116_Cook_Ave/",W37, ".pdf")</f>
        <v>http://gis.meridenct.gov/website/vault/EconomicDevelopment/Brownfields/E-Copy_Files/116_Cook_Ave/UST Removal and Excavation Report FINAL July 1 2015.pdf</v>
      </c>
      <c r="Y37" s="9" t="str">
        <f>HYPERLINK(X37, "VIEW")</f>
        <v>VIEW</v>
      </c>
    </row>
    <row r="38" spans="1:25">
      <c r="A38" s="3">
        <v>22</v>
      </c>
      <c r="B38" s="3" t="s">
        <v>146</v>
      </c>
      <c r="D38" s="3" t="s">
        <v>147</v>
      </c>
      <c r="H38" s="4">
        <v>991</v>
      </c>
      <c r="I38" s="3" t="s">
        <v>148</v>
      </c>
      <c r="J38" s="3" t="s">
        <v>108</v>
      </c>
      <c r="K38" s="3" t="s">
        <v>62</v>
      </c>
      <c r="L38" s="15">
        <v>41061</v>
      </c>
      <c r="M38" s="3" t="s">
        <v>149</v>
      </c>
      <c r="N38" s="4" t="str">
        <f t="shared" si="11"/>
        <v>Jun/2012</v>
      </c>
      <c r="O38" s="3" t="s">
        <v>150</v>
      </c>
      <c r="P38" s="3" t="s">
        <v>29</v>
      </c>
      <c r="Q38" s="3" t="s">
        <v>106</v>
      </c>
      <c r="S38" s="3" t="s">
        <v>41</v>
      </c>
      <c r="U38" s="3" t="s">
        <v>151</v>
      </c>
      <c r="V38" s="9" t="str">
        <f t="shared" si="12"/>
        <v>VIEW</v>
      </c>
      <c r="W38" s="12"/>
      <c r="Y38" s="9"/>
    </row>
    <row r="39" spans="1:25">
      <c r="A39" s="3">
        <v>24</v>
      </c>
      <c r="B39" s="3" t="s">
        <v>146</v>
      </c>
      <c r="D39" s="3" t="s">
        <v>147</v>
      </c>
      <c r="H39" s="4">
        <v>991</v>
      </c>
      <c r="I39" s="3" t="s">
        <v>148</v>
      </c>
      <c r="J39" s="3" t="s">
        <v>154</v>
      </c>
      <c r="K39" s="3" t="s">
        <v>62</v>
      </c>
      <c r="L39" s="15">
        <v>41548</v>
      </c>
      <c r="M39" s="3" t="s">
        <v>41</v>
      </c>
      <c r="N39" s="4" t="str">
        <f>TEXT(L39, "mmm/yyyy")</f>
        <v>Oct/2013</v>
      </c>
      <c r="U39" s="3" t="s">
        <v>81</v>
      </c>
      <c r="V39" s="9" t="str">
        <f>(HYPERLINK(U39, "VIEW"))</f>
        <v>VIEW</v>
      </c>
      <c r="W39" s="12"/>
      <c r="Y39" s="9"/>
    </row>
    <row r="40" spans="1:25">
      <c r="A40" s="3">
        <v>23</v>
      </c>
      <c r="B40" s="3" t="s">
        <v>146</v>
      </c>
      <c r="D40" s="3" t="s">
        <v>147</v>
      </c>
      <c r="H40" s="4">
        <v>991</v>
      </c>
      <c r="I40" s="3" t="s">
        <v>148</v>
      </c>
      <c r="J40" s="3" t="s">
        <v>152</v>
      </c>
      <c r="K40" s="3" t="s">
        <v>62</v>
      </c>
      <c r="L40" s="15">
        <v>41579</v>
      </c>
      <c r="M40" s="3" t="s">
        <v>41</v>
      </c>
      <c r="N40" s="4" t="str">
        <f>TEXT(L40, "mmm/yyyy")</f>
        <v>Nov/2013</v>
      </c>
      <c r="O40" s="3" t="s">
        <v>150</v>
      </c>
      <c r="P40" s="3" t="s">
        <v>29</v>
      </c>
      <c r="Q40" s="3" t="s">
        <v>30</v>
      </c>
      <c r="U40" s="3" t="s">
        <v>81</v>
      </c>
      <c r="V40" s="9" t="str">
        <f>(HYPERLINK(U40, "VIEW"))</f>
        <v>VIEW</v>
      </c>
      <c r="W40" s="12"/>
      <c r="X40" s="10" t="s">
        <v>153</v>
      </c>
      <c r="Y40" s="9" t="str">
        <f>HYPERLINK(X40, "VIEW")</f>
        <v>VIEW</v>
      </c>
    </row>
    <row r="41" spans="1:25">
      <c r="A41" s="3">
        <v>113</v>
      </c>
      <c r="B41" s="3" t="s">
        <v>146</v>
      </c>
      <c r="D41" s="3" t="s">
        <v>471</v>
      </c>
      <c r="H41" s="4">
        <v>991</v>
      </c>
      <c r="I41" s="3" t="s">
        <v>24</v>
      </c>
      <c r="J41" s="3" t="s">
        <v>478</v>
      </c>
      <c r="K41" s="3" t="s">
        <v>39</v>
      </c>
      <c r="L41" s="11">
        <v>42300</v>
      </c>
      <c r="N41" s="4" t="str">
        <f t="shared" ref="N41:N46" si="16">TEXT(L41, "mmmm/yyyy")</f>
        <v>October/2015</v>
      </c>
      <c r="O41" s="3" t="s">
        <v>505</v>
      </c>
      <c r="Q41" s="3" t="s">
        <v>30</v>
      </c>
      <c r="T41" s="3" t="s">
        <v>508</v>
      </c>
      <c r="U41" s="3" t="str">
        <f t="shared" ref="U41:U46" si="17">CONCATENATE("http://gis.meridenct.gov/website/vault/economicdevelopment/brownfields/Summaries/",T41,".pdf")</f>
        <v>http://gis.meridenct.gov/website/vault/economicdevelopment/brownfields/Summaries/Hazardous Materials Building Assessment Summary (144 Pratt Street).pdf</v>
      </c>
      <c r="V41" s="9" t="str">
        <f t="shared" ref="V41:V46" si="18">HYPERLINK(U41, "VIEW")</f>
        <v>VIEW</v>
      </c>
      <c r="W41" s="6" t="s">
        <v>544</v>
      </c>
      <c r="X41" s="3" t="str">
        <f t="shared" ref="X41:X46" si="19">CONCATENATE("http://gis.meridenct.gov/website/vault/EconomicDevelopment/Brownfields/E-Copy_Files/Mills_Memorial/", W41, ".pdf")</f>
        <v>http://gis.meridenct.gov/website/vault/EconomicDevelopment/Brownfields/E-Copy_Files/Mills_Memorial/High Rise 1 - AECOM HMSR 10-23-15-Final.pdf</v>
      </c>
      <c r="Y41" s="9" t="str">
        <f t="shared" ref="Y41:Y46" si="20">HYPERLINK(X41,"VIEW")</f>
        <v>VIEW</v>
      </c>
    </row>
    <row r="42" spans="1:25" ht="15.6">
      <c r="A42" s="3">
        <v>111</v>
      </c>
      <c r="B42" s="3" t="s">
        <v>474</v>
      </c>
      <c r="D42" s="3" t="s">
        <v>471</v>
      </c>
      <c r="H42" s="4">
        <v>991</v>
      </c>
      <c r="I42" s="3" t="s">
        <v>24</v>
      </c>
      <c r="J42" s="3" t="s">
        <v>472</v>
      </c>
      <c r="K42" s="3" t="s">
        <v>39</v>
      </c>
      <c r="L42" s="11">
        <v>42278</v>
      </c>
      <c r="N42" s="4" t="str">
        <f t="shared" si="16"/>
        <v>October/2015</v>
      </c>
      <c r="O42" s="16" t="s">
        <v>512</v>
      </c>
      <c r="P42" s="3" t="s">
        <v>29</v>
      </c>
      <c r="Q42" s="3" t="s">
        <v>30</v>
      </c>
      <c r="T42" s="3" t="s">
        <v>513</v>
      </c>
      <c r="U42" s="3" t="str">
        <f t="shared" si="17"/>
        <v>http://gis.meridenct.gov/website/vault/economicdevelopment/brownfields/Summaries/ESA Report Summary (144 Mill Street).pdf</v>
      </c>
      <c r="V42" s="9" t="str">
        <f t="shared" si="18"/>
        <v>VIEW</v>
      </c>
      <c r="W42" s="6" t="s">
        <v>538</v>
      </c>
      <c r="X42" s="3" t="str">
        <f t="shared" si="19"/>
        <v>http://gis.meridenct.gov/website/vault/EconomicDevelopment/Brownfields/E-Copy_Files/Mills_Memorial/Phase I ESA - 144 Mill Street FINAL.pdf</v>
      </c>
      <c r="Y42" s="9" t="str">
        <f t="shared" si="20"/>
        <v>VIEW</v>
      </c>
    </row>
    <row r="43" spans="1:25">
      <c r="A43" s="3">
        <v>114</v>
      </c>
      <c r="B43" s="3" t="s">
        <v>475</v>
      </c>
      <c r="D43" s="3" t="s">
        <v>471</v>
      </c>
      <c r="H43" s="4">
        <v>991</v>
      </c>
      <c r="I43" s="3" t="s">
        <v>24</v>
      </c>
      <c r="J43" s="3" t="s">
        <v>480</v>
      </c>
      <c r="K43" s="3" t="s">
        <v>39</v>
      </c>
      <c r="L43" s="11">
        <v>42300</v>
      </c>
      <c r="N43" s="4" t="str">
        <f t="shared" si="16"/>
        <v>October/2015</v>
      </c>
      <c r="O43" s="3" t="s">
        <v>505</v>
      </c>
      <c r="Q43" s="3" t="s">
        <v>30</v>
      </c>
      <c r="T43" s="3" t="s">
        <v>507</v>
      </c>
      <c r="U43" s="3" t="str">
        <f t="shared" si="17"/>
        <v>http://gis.meridenct.gov/website/vault/economicdevelopment/brownfields/Summaries/Hazardous Materials Building Assessment Summary (40 Cedar Street).pdf</v>
      </c>
      <c r="V43" s="9" t="str">
        <f t="shared" si="18"/>
        <v>VIEW</v>
      </c>
      <c r="W43" s="6" t="s">
        <v>545</v>
      </c>
      <c r="X43" s="3" t="str">
        <f t="shared" si="19"/>
        <v>http://gis.meridenct.gov/website/vault/EconomicDevelopment/Brownfields/E-Copy_Files/Mills_Memorial/High Rise 2 - AECOM HMSR Combined 10-23-15-Final.pdf</v>
      </c>
      <c r="Y43" s="9" t="str">
        <f t="shared" si="20"/>
        <v>VIEW</v>
      </c>
    </row>
    <row r="44" spans="1:25">
      <c r="A44" s="3">
        <v>115</v>
      </c>
      <c r="B44" s="3" t="s">
        <v>476</v>
      </c>
      <c r="D44" s="3" t="s">
        <v>471</v>
      </c>
      <c r="H44" s="4">
        <v>991</v>
      </c>
      <c r="I44" s="3" t="s">
        <v>24</v>
      </c>
      <c r="J44" s="3" t="s">
        <v>481</v>
      </c>
      <c r="K44" s="3" t="s">
        <v>39</v>
      </c>
      <c r="L44" s="11">
        <v>42300</v>
      </c>
      <c r="N44" s="4" t="str">
        <f t="shared" si="16"/>
        <v>October/2015</v>
      </c>
      <c r="O44" s="3" t="s">
        <v>505</v>
      </c>
      <c r="Q44" s="3" t="s">
        <v>30</v>
      </c>
      <c r="T44" s="3" t="s">
        <v>506</v>
      </c>
      <c r="U44" s="3" t="str">
        <f t="shared" si="17"/>
        <v>http://gis.meridenct.gov/website/vault/economicdevelopment/brownfields/Summaries/Hazardous Materials Building Assessment Summary (32&amp;34 Mill Street).pdf</v>
      </c>
      <c r="V44" s="9" t="str">
        <f t="shared" si="18"/>
        <v>VIEW</v>
      </c>
      <c r="W44" s="6" t="s">
        <v>542</v>
      </c>
      <c r="X44" s="3" t="str">
        <f t="shared" si="19"/>
        <v>http://gis.meridenct.gov/website/vault/EconomicDevelopment/Brownfields/E-Copy_Files/Mills_Memorial/Low Rise 1 - AECOM HMSR Combined 10-23-15-Final.pdf</v>
      </c>
      <c r="Y44" s="9" t="str">
        <f t="shared" si="20"/>
        <v>VIEW</v>
      </c>
    </row>
    <row r="45" spans="1:25">
      <c r="A45" s="3">
        <v>116</v>
      </c>
      <c r="B45" s="3" t="s">
        <v>477</v>
      </c>
      <c r="D45" s="3" t="s">
        <v>471</v>
      </c>
      <c r="H45" s="4">
        <v>991</v>
      </c>
      <c r="I45" s="3" t="s">
        <v>24</v>
      </c>
      <c r="J45" s="3" t="s">
        <v>482</v>
      </c>
      <c r="K45" s="3" t="s">
        <v>39</v>
      </c>
      <c r="L45" s="11">
        <v>42300</v>
      </c>
      <c r="N45" s="4" t="str">
        <f t="shared" si="16"/>
        <v>October/2015</v>
      </c>
      <c r="O45" s="3" t="s">
        <v>505</v>
      </c>
      <c r="Q45" s="3" t="s">
        <v>30</v>
      </c>
      <c r="T45" s="3" t="s">
        <v>504</v>
      </c>
      <c r="U45" s="3" t="str">
        <f t="shared" si="17"/>
        <v>http://gis.meridenct.gov/website/vault/economicdevelopment/brownfields/Summaries/Hazardous Materials Building Assessment Summary (40&amp;42 Mill Street).pdf</v>
      </c>
      <c r="V45" s="9" t="str">
        <f t="shared" si="18"/>
        <v>VIEW</v>
      </c>
      <c r="W45" s="6" t="s">
        <v>543</v>
      </c>
      <c r="X45" s="3" t="str">
        <f t="shared" si="19"/>
        <v>http://gis.meridenct.gov/website/vault/EconomicDevelopment/Brownfields/E-Copy_Files/Mills_Memorial/Low Rise 2 - AECOM HMSR Combined 10-23-15-Final.pdf</v>
      </c>
      <c r="Y45" s="9" t="str">
        <f t="shared" si="20"/>
        <v>VIEW</v>
      </c>
    </row>
    <row r="46" spans="1:25">
      <c r="A46" s="3">
        <v>112</v>
      </c>
      <c r="B46" s="3" t="s">
        <v>473</v>
      </c>
      <c r="D46" s="3" t="s">
        <v>471</v>
      </c>
      <c r="H46" s="4">
        <v>991</v>
      </c>
      <c r="I46" s="3" t="s">
        <v>24</v>
      </c>
      <c r="J46" s="3" t="s">
        <v>479</v>
      </c>
      <c r="K46" s="3" t="s">
        <v>39</v>
      </c>
      <c r="L46" s="11">
        <v>42300</v>
      </c>
      <c r="N46" s="4" t="str">
        <f t="shared" si="16"/>
        <v>October/2015</v>
      </c>
      <c r="O46" s="3" t="s">
        <v>505</v>
      </c>
      <c r="Q46" s="3" t="s">
        <v>30</v>
      </c>
      <c r="T46" s="3" t="s">
        <v>509</v>
      </c>
      <c r="U46" s="3" t="str">
        <f t="shared" si="17"/>
        <v>http://gis.meridenct.gov/website/vault/economicdevelopment/brownfields/Summaries/Hazardous Materials Building Assessment Summary (52&amp;58 Mill Street).pdf</v>
      </c>
      <c r="V46" s="9" t="str">
        <f t="shared" si="18"/>
        <v>VIEW</v>
      </c>
      <c r="W46" s="6" t="s">
        <v>539</v>
      </c>
      <c r="X46" s="3" t="str">
        <f t="shared" si="19"/>
        <v>http://gis.meridenct.gov/website/vault/EconomicDevelopment/Brownfields/E-Copy_Files/Mills_Memorial/Low Rise 3 - AECOM HMSR Combined 10-23-15-Final.pdf</v>
      </c>
      <c r="Y46" s="9" t="str">
        <f t="shared" si="20"/>
        <v>VIEW</v>
      </c>
    </row>
    <row r="47" spans="1:25">
      <c r="A47" s="3">
        <v>25</v>
      </c>
      <c r="B47" s="3" t="s">
        <v>155</v>
      </c>
      <c r="D47" s="3" t="s">
        <v>147</v>
      </c>
      <c r="H47" s="4">
        <v>991</v>
      </c>
      <c r="I47" s="3" t="s">
        <v>148</v>
      </c>
      <c r="J47" s="3" t="s">
        <v>108</v>
      </c>
      <c r="K47" s="3" t="s">
        <v>62</v>
      </c>
      <c r="L47" s="15">
        <v>41000</v>
      </c>
      <c r="M47" s="3" t="s">
        <v>156</v>
      </c>
      <c r="N47" s="4" t="str">
        <f t="shared" ref="N47:N53" si="21">TEXT(L47, "mmm/yyyy")</f>
        <v>Apr/2012</v>
      </c>
      <c r="O47" s="3" t="s">
        <v>150</v>
      </c>
      <c r="P47" s="3" t="s">
        <v>29</v>
      </c>
      <c r="Q47" s="3" t="s">
        <v>106</v>
      </c>
      <c r="R47" s="3" t="s">
        <v>157</v>
      </c>
      <c r="S47" s="3" t="s">
        <v>41</v>
      </c>
      <c r="U47" s="3" t="s">
        <v>158</v>
      </c>
      <c r="V47" s="9" t="str">
        <f>(HYPERLINK(U47, "VIEW"))</f>
        <v>VIEW</v>
      </c>
      <c r="W47" s="12"/>
      <c r="Y47" s="9"/>
    </row>
    <row r="48" spans="1:25">
      <c r="A48" s="3">
        <v>27</v>
      </c>
      <c r="B48" s="3" t="s">
        <v>155</v>
      </c>
      <c r="D48" s="3" t="s">
        <v>147</v>
      </c>
      <c r="H48" s="4">
        <v>991</v>
      </c>
      <c r="I48" s="3" t="s">
        <v>148</v>
      </c>
      <c r="J48" s="3" t="s">
        <v>97</v>
      </c>
      <c r="K48" s="3" t="s">
        <v>62</v>
      </c>
      <c r="L48" s="15">
        <v>41122</v>
      </c>
      <c r="M48" s="3" t="s">
        <v>164</v>
      </c>
      <c r="N48" s="4" t="str">
        <f>TEXT(L48, "mmm/yyyy")</f>
        <v>Aug/2012</v>
      </c>
      <c r="O48" s="3" t="s">
        <v>41</v>
      </c>
      <c r="P48" s="3" t="s">
        <v>41</v>
      </c>
      <c r="Q48" s="3" t="s">
        <v>30</v>
      </c>
      <c r="U48" s="3" t="s">
        <v>165</v>
      </c>
      <c r="V48" s="9" t="str">
        <f>(HYPERLINK(U48, "VIEW"))</f>
        <v>VIEW</v>
      </c>
      <c r="W48" s="12"/>
      <c r="X48" s="3" t="s">
        <v>166</v>
      </c>
      <c r="Y48" s="9" t="str">
        <f>HYPERLINK(X48, "VIEW")</f>
        <v>VIEW</v>
      </c>
    </row>
    <row r="49" spans="1:25">
      <c r="A49" s="3">
        <v>26</v>
      </c>
      <c r="B49" s="3" t="s">
        <v>155</v>
      </c>
      <c r="D49" s="3" t="s">
        <v>147</v>
      </c>
      <c r="H49" s="4">
        <v>991</v>
      </c>
      <c r="I49" s="3" t="s">
        <v>148</v>
      </c>
      <c r="J49" s="3" t="s">
        <v>118</v>
      </c>
      <c r="K49" s="3" t="s">
        <v>62</v>
      </c>
      <c r="L49" s="15">
        <v>41244</v>
      </c>
      <c r="M49" s="3" t="s">
        <v>159</v>
      </c>
      <c r="N49" s="4" t="str">
        <f>TEXT(L49, "mmm/yyyy")</f>
        <v>Dec/2012</v>
      </c>
      <c r="O49" s="3" t="s">
        <v>160</v>
      </c>
      <c r="P49" s="3" t="s">
        <v>106</v>
      </c>
      <c r="Q49" s="3" t="s">
        <v>30</v>
      </c>
      <c r="R49" s="3" t="s">
        <v>161</v>
      </c>
      <c r="S49" s="3" t="s">
        <v>41</v>
      </c>
      <c r="U49" s="3" t="s">
        <v>162</v>
      </c>
      <c r="V49" s="9" t="str">
        <f>(HYPERLINK(U49, "VIEW"))</f>
        <v>VIEW</v>
      </c>
      <c r="W49" s="12"/>
      <c r="X49" s="3" t="s">
        <v>163</v>
      </c>
      <c r="Y49" s="9" t="str">
        <f>HYPERLINK(X49, "VIEW")</f>
        <v>VIEW</v>
      </c>
    </row>
    <row r="50" spans="1:25">
      <c r="A50" s="3">
        <v>109</v>
      </c>
      <c r="B50" s="3" t="s">
        <v>155</v>
      </c>
      <c r="D50" s="3" t="s">
        <v>147</v>
      </c>
      <c r="H50" s="4">
        <v>991</v>
      </c>
      <c r="I50" s="3" t="s">
        <v>24</v>
      </c>
      <c r="J50" s="3" t="s">
        <v>33</v>
      </c>
      <c r="K50" s="3" t="s">
        <v>39</v>
      </c>
      <c r="L50" s="15">
        <v>42278</v>
      </c>
      <c r="N50" s="4" t="str">
        <f>TEXT(L50, "mmm/yyyy")</f>
        <v>Oct/2015</v>
      </c>
      <c r="O50" s="3" t="s">
        <v>510</v>
      </c>
      <c r="P50" s="3" t="s">
        <v>29</v>
      </c>
      <c r="Q50" s="3" t="s">
        <v>30</v>
      </c>
      <c r="T50" s="3" t="s">
        <v>522</v>
      </c>
      <c r="U50" s="3" t="str">
        <f>CONCATENATE("http://gis.meridenct.gov/website/vault/economicdevelopment/brownfields/Summaries/",T50,".pdf")</f>
        <v>http://gis.meridenct.gov/website/vault/economicdevelopment/brownfields/Summaries/ESA Report Summary (161 State Street).pdf</v>
      </c>
      <c r="V50" s="9" t="str">
        <f>HYPERLINK(U50, "VIEW")</f>
        <v>VIEW</v>
      </c>
      <c r="W50" s="12" t="s">
        <v>537</v>
      </c>
      <c r="X50" s="3" t="str">
        <f>CONCATENATE("http://gis.meridenct.gov/website/vault/EconomicDevelopment/Brownfields/E-Copy_Files/Mills_Memorial/", W50, ".pdf")</f>
        <v>http://gis.meridenct.gov/website/vault/EconomicDevelopment/Brownfields/E-Copy_Files/Mills_Memorial/Phase I ESA - 161 State Street FINAL.pdf</v>
      </c>
      <c r="Y50" s="9" t="str">
        <f>HYPERLINK(X50,"VIEW")</f>
        <v>VIEW</v>
      </c>
    </row>
    <row r="51" spans="1:25">
      <c r="A51" s="3">
        <v>120</v>
      </c>
      <c r="B51" s="3" t="s">
        <v>155</v>
      </c>
      <c r="D51" s="3" t="s">
        <v>147</v>
      </c>
      <c r="H51" s="4">
        <v>991</v>
      </c>
      <c r="I51" s="3" t="s">
        <v>24</v>
      </c>
      <c r="J51" s="3" t="s">
        <v>486</v>
      </c>
      <c r="K51" s="3" t="s">
        <v>39</v>
      </c>
      <c r="L51" s="15">
        <v>42452</v>
      </c>
      <c r="N51" s="4" t="str">
        <f>TEXT(L51, "mmm/yyyy")</f>
        <v>Mar/2016</v>
      </c>
      <c r="O51" s="3" t="s">
        <v>523</v>
      </c>
      <c r="P51" s="3" t="s">
        <v>467</v>
      </c>
      <c r="Q51" s="3" t="s">
        <v>30</v>
      </c>
      <c r="T51" s="3" t="s">
        <v>521</v>
      </c>
      <c r="U51" s="3" t="str">
        <f>CONCATENATE("http://gis.meridenct.gov/website/vault/economicdevelopment/brownfields/Summaries/",T51,".pdf")</f>
        <v>http://gis.meridenct.gov/website/vault/economicdevelopment/brownfields/Summaries/ESA Report Summary_Phase III (161 State Street).pdf</v>
      </c>
      <c r="V51" s="9" t="str">
        <f>HYPERLINK(U51, "VIEW")</f>
        <v>VIEW</v>
      </c>
      <c r="W51" s="12" t="s">
        <v>551</v>
      </c>
      <c r="X51" s="3" t="str">
        <f>CONCATENATE("http://gis.meridenct.gov/website/vault/EconomicDevelopment/Brownfields/E-Copy_Files/Mills_Memorial/", W51, ".pdf")</f>
        <v>http://gis.meridenct.gov/website/vault/EconomicDevelopment/Brownfields/E-Copy_Files/Mills_Memorial/DRAFT_161 State St Phase III_2016-03-31_FD.pdf</v>
      </c>
      <c r="Y51" s="9" t="str">
        <f>HYPERLINK(X51,"VIEW")</f>
        <v>VIEW</v>
      </c>
    </row>
    <row r="52" spans="1:25">
      <c r="A52" s="3">
        <v>125</v>
      </c>
      <c r="B52" s="3" t="s">
        <v>155</v>
      </c>
      <c r="D52" s="3" t="s">
        <v>147</v>
      </c>
      <c r="H52" s="4">
        <v>991</v>
      </c>
      <c r="I52" s="3" t="s">
        <v>24</v>
      </c>
      <c r="J52" s="3" t="s">
        <v>89</v>
      </c>
      <c r="K52" s="3" t="s">
        <v>39</v>
      </c>
      <c r="L52" s="15">
        <v>42452</v>
      </c>
      <c r="N52" s="4" t="str">
        <f>TEXT(L52, "mmm/yyyy")</f>
        <v>Mar/2016</v>
      </c>
      <c r="O52" s="3" t="s">
        <v>501</v>
      </c>
      <c r="P52" s="3" t="s">
        <v>86</v>
      </c>
      <c r="Q52" s="3" t="s">
        <v>30</v>
      </c>
      <c r="T52" s="3" t="s">
        <v>502</v>
      </c>
      <c r="U52" s="3" t="str">
        <f>CONCATENATE("http://gis.meridenct.gov/website/vault/economicdevelopment/brownfields/Summaries/",T52,".pdf")</f>
        <v>http://gis.meridenct.gov/website/vault/economicdevelopment/brownfields/Summaries/Remedial Action Plan Summary (161 State St).pdf</v>
      </c>
      <c r="V52" s="9" t="str">
        <f>HYPERLINK(U52, "VIEW")</f>
        <v>VIEW</v>
      </c>
      <c r="W52" s="12" t="s">
        <v>546</v>
      </c>
      <c r="X52" s="3" t="str">
        <f>CONCATENATE("http://gis.meridenct.gov/website/vault/EconomicDevelopment/Brownfields/E-Copy_Files/Mills_Memorial/", W52, ".pdf")</f>
        <v>http://gis.meridenct.gov/website/vault/EconomicDevelopment/Brownfields/E-Copy_Files/Mills_Memorial/DRAFT_161 State Street RAP_2016-03-31.pdf</v>
      </c>
      <c r="Y52" s="9" t="str">
        <f>HYPERLINK(X52,"VIEW")</f>
        <v>VIEW</v>
      </c>
    </row>
    <row r="53" spans="1:25">
      <c r="A53" s="3">
        <v>28</v>
      </c>
      <c r="B53" s="3" t="s">
        <v>167</v>
      </c>
      <c r="D53" s="3" t="s">
        <v>168</v>
      </c>
      <c r="H53" s="4">
        <v>990</v>
      </c>
      <c r="I53" s="3" t="s">
        <v>169</v>
      </c>
      <c r="J53" s="3" t="s">
        <v>108</v>
      </c>
      <c r="K53" s="3" t="s">
        <v>56</v>
      </c>
      <c r="L53" s="15">
        <v>41487</v>
      </c>
      <c r="M53" s="3" t="s">
        <v>170</v>
      </c>
      <c r="N53" s="4" t="str">
        <f t="shared" si="21"/>
        <v>Aug/2013</v>
      </c>
      <c r="O53" s="3" t="s">
        <v>171</v>
      </c>
      <c r="P53" s="3" t="s">
        <v>29</v>
      </c>
      <c r="Q53" s="3" t="s">
        <v>106</v>
      </c>
      <c r="R53" s="3" t="s">
        <v>172</v>
      </c>
      <c r="S53" s="3" t="s">
        <v>41</v>
      </c>
      <c r="U53" s="3" t="s">
        <v>173</v>
      </c>
      <c r="V53" s="9" t="str">
        <f>(HYPERLINK(U53, "VIEW"))</f>
        <v>VIEW</v>
      </c>
      <c r="W53" s="12"/>
      <c r="Y53" s="9"/>
    </row>
    <row r="54" spans="1:25">
      <c r="A54" s="3">
        <v>29</v>
      </c>
      <c r="B54" s="3" t="s">
        <v>167</v>
      </c>
      <c r="D54" s="3" t="s">
        <v>168</v>
      </c>
      <c r="H54" s="4">
        <v>990</v>
      </c>
      <c r="I54" s="3" t="s">
        <v>169</v>
      </c>
      <c r="J54" s="3" t="s">
        <v>174</v>
      </c>
      <c r="K54" s="3" t="s">
        <v>39</v>
      </c>
      <c r="L54" s="15">
        <v>41609</v>
      </c>
      <c r="M54" s="3" t="s">
        <v>170</v>
      </c>
      <c r="N54" s="4" t="str">
        <f>TEXT(L54, "mmm/yyyy")</f>
        <v>Dec/2013</v>
      </c>
      <c r="O54" s="3" t="s">
        <v>171</v>
      </c>
      <c r="P54" s="3" t="s">
        <v>29</v>
      </c>
      <c r="Q54" s="3" t="s">
        <v>30</v>
      </c>
      <c r="R54" s="3" t="s">
        <v>172</v>
      </c>
      <c r="S54" s="3" t="s">
        <v>41</v>
      </c>
      <c r="U54" s="3" t="s">
        <v>173</v>
      </c>
      <c r="V54" s="9" t="str">
        <f>(HYPERLINK(U54, "VIEW"))</f>
        <v>VIEW</v>
      </c>
      <c r="W54" s="12"/>
      <c r="X54" s="3" t="s">
        <v>175</v>
      </c>
      <c r="Y54" s="9" t="str">
        <f>HYPERLINK(X54, "VIEW")</f>
        <v>VIEW</v>
      </c>
    </row>
    <row r="55" spans="1:25">
      <c r="A55" s="3">
        <v>30</v>
      </c>
      <c r="B55" s="3" t="s">
        <v>167</v>
      </c>
      <c r="D55" s="3" t="s">
        <v>168</v>
      </c>
      <c r="H55" s="4">
        <v>990</v>
      </c>
      <c r="I55" s="3" t="s">
        <v>169</v>
      </c>
      <c r="J55" s="3" t="s">
        <v>69</v>
      </c>
      <c r="K55" s="3" t="s">
        <v>39</v>
      </c>
      <c r="L55" s="15">
        <v>41699</v>
      </c>
      <c r="M55" s="3" t="s">
        <v>176</v>
      </c>
      <c r="N55" s="4" t="str">
        <f>TEXT(L55, "mmm/yyyy")</f>
        <v>Mar/2014</v>
      </c>
      <c r="O55" s="3" t="s">
        <v>41</v>
      </c>
      <c r="P55" s="3" t="s">
        <v>41</v>
      </c>
      <c r="Q55" s="3" t="s">
        <v>30</v>
      </c>
      <c r="U55" s="3" t="s">
        <v>177</v>
      </c>
      <c r="V55" s="9" t="str">
        <f>(HYPERLINK(U55, "VIEW"))</f>
        <v>VIEW</v>
      </c>
      <c r="W55" s="12"/>
      <c r="X55" s="3" t="s">
        <v>178</v>
      </c>
      <c r="Y55" s="9" t="str">
        <f>HYPERLINK(X55, "VIEW")</f>
        <v>VIEW</v>
      </c>
    </row>
    <row r="56" spans="1:25">
      <c r="A56" s="3">
        <v>102</v>
      </c>
      <c r="B56" s="3" t="s">
        <v>167</v>
      </c>
      <c r="D56" s="3" t="s">
        <v>168</v>
      </c>
      <c r="H56" s="4">
        <v>990</v>
      </c>
      <c r="I56" s="3" t="s">
        <v>24</v>
      </c>
      <c r="J56" s="3" t="s">
        <v>69</v>
      </c>
      <c r="K56" s="3" t="s">
        <v>39</v>
      </c>
      <c r="L56" s="11">
        <v>41699</v>
      </c>
      <c r="N56" s="4" t="str">
        <f>TEXT(L56, "mmmm/yyyy")</f>
        <v>March/2014</v>
      </c>
      <c r="O56" s="3" t="s">
        <v>41</v>
      </c>
      <c r="P56" s="3" t="s">
        <v>86</v>
      </c>
      <c r="Q56" s="3" t="s">
        <v>30</v>
      </c>
      <c r="V56" s="9"/>
      <c r="W56" s="12"/>
      <c r="X56" s="10" t="s">
        <v>181</v>
      </c>
      <c r="Y56" s="9" t="str">
        <f>HYPERLINK(X56, "VIEW")</f>
        <v>VIEW</v>
      </c>
    </row>
    <row r="57" spans="1:25">
      <c r="A57" s="3">
        <v>96</v>
      </c>
      <c r="B57" s="3" t="s">
        <v>167</v>
      </c>
      <c r="D57" s="3" t="s">
        <v>168</v>
      </c>
      <c r="H57" s="4">
        <v>990</v>
      </c>
      <c r="I57" s="3" t="s">
        <v>24</v>
      </c>
      <c r="J57" s="3" t="s">
        <v>89</v>
      </c>
      <c r="K57" s="3" t="s">
        <v>39</v>
      </c>
      <c r="L57" s="11">
        <v>41791</v>
      </c>
      <c r="N57" s="4" t="str">
        <f>TEXT(L57, "mmmm/yyyy")</f>
        <v>June/2014</v>
      </c>
      <c r="O57" s="3" t="s">
        <v>41</v>
      </c>
      <c r="P57" s="3" t="s">
        <v>41</v>
      </c>
      <c r="Q57" s="3" t="s">
        <v>30</v>
      </c>
      <c r="U57" s="10" t="s">
        <v>179</v>
      </c>
      <c r="V57" s="9" t="str">
        <f>(HYPERLINK(U57, "VIEW"))</f>
        <v>VIEW</v>
      </c>
      <c r="W57" s="12"/>
      <c r="X57" s="10" t="s">
        <v>180</v>
      </c>
      <c r="Y57" s="9" t="str">
        <f>HYPERLINK(X57, "VIEW")</f>
        <v>VIEW</v>
      </c>
    </row>
    <row r="58" spans="1:25">
      <c r="A58" s="3">
        <v>117</v>
      </c>
      <c r="B58" s="3" t="s">
        <v>167</v>
      </c>
      <c r="D58" s="3" t="s">
        <v>168</v>
      </c>
      <c r="H58" s="4">
        <v>990</v>
      </c>
      <c r="I58" s="3" t="s">
        <v>24</v>
      </c>
      <c r="J58" s="3" t="s">
        <v>483</v>
      </c>
      <c r="K58" s="3" t="s">
        <v>39</v>
      </c>
      <c r="L58" s="11">
        <v>42309</v>
      </c>
      <c r="N58" s="4" t="str">
        <f>TEXT(L58, "mmmm/yyyy")</f>
        <v>November/2015</v>
      </c>
      <c r="O58" s="3" t="s">
        <v>535</v>
      </c>
      <c r="P58" s="3" t="s">
        <v>29</v>
      </c>
      <c r="Q58" s="3" t="s">
        <v>30</v>
      </c>
      <c r="T58" s="3" t="s">
        <v>503</v>
      </c>
      <c r="U58" s="3" t="str">
        <f>CONCATENATE("http://gis.meridenct.gov/website/vault/economicdevelopment/brownfields/Summaries/",T58,".pdf")</f>
        <v>http://gis.meridenct.gov/website/vault/economicdevelopment/brownfields/Summaries/ESA Report Summary (177 State Street).pdf</v>
      </c>
      <c r="V58" s="9" t="str">
        <f>(HYPERLINK(U58, "VIEW"))</f>
        <v>VIEW</v>
      </c>
      <c r="W58" s="12" t="s">
        <v>536</v>
      </c>
      <c r="X58" s="3" t="str">
        <f>CONCATENATE("http://gis.meridenct.gov/website/vault/EconomicDevelopment/Brownfields/E-Copy_Files/Mills_Memorial/", W58, ".pdf")</f>
        <v>http://gis.meridenct.gov/website/vault/EconomicDevelopment/Brownfields/E-Copy_Files/Mills_Memorial/Phase I ESA - 177 State Street Final.pdf</v>
      </c>
      <c r="Y58" s="9" t="str">
        <f>HYPERLINK(X58, "VIEW")</f>
        <v>VIEW</v>
      </c>
    </row>
    <row r="59" spans="1:25">
      <c r="A59" s="3">
        <v>31</v>
      </c>
      <c r="B59" s="3" t="s">
        <v>182</v>
      </c>
      <c r="D59" s="3" t="s">
        <v>183</v>
      </c>
      <c r="H59" s="4">
        <v>9962</v>
      </c>
      <c r="I59" s="3" t="s">
        <v>148</v>
      </c>
      <c r="J59" s="3" t="s">
        <v>108</v>
      </c>
      <c r="K59" s="3" t="s">
        <v>184</v>
      </c>
      <c r="L59" s="15">
        <v>40695</v>
      </c>
      <c r="M59" s="3" t="s">
        <v>185</v>
      </c>
      <c r="N59" s="4" t="str">
        <f t="shared" ref="N59:N64" si="22">TEXT(L59, "mmm/yyyy")</f>
        <v>Jun/2011</v>
      </c>
      <c r="O59" s="3" t="s">
        <v>186</v>
      </c>
      <c r="P59" s="3" t="s">
        <v>106</v>
      </c>
      <c r="Q59" s="3" t="s">
        <v>106</v>
      </c>
      <c r="S59" s="3" t="s">
        <v>41</v>
      </c>
      <c r="U59" s="3" t="s">
        <v>187</v>
      </c>
      <c r="V59" s="9" t="str">
        <f t="shared" ref="V59:V104" si="23">(HYPERLINK(U59, "VIEW"))</f>
        <v>VIEW</v>
      </c>
      <c r="W59" s="12"/>
      <c r="Y59" s="9"/>
    </row>
    <row r="60" spans="1:25">
      <c r="A60" s="3">
        <v>32</v>
      </c>
      <c r="B60" s="3" t="s">
        <v>188</v>
      </c>
      <c r="D60" s="3" t="s">
        <v>189</v>
      </c>
      <c r="H60" s="4" t="s">
        <v>561</v>
      </c>
      <c r="I60" s="3" t="s">
        <v>24</v>
      </c>
      <c r="J60" s="3" t="s">
        <v>108</v>
      </c>
      <c r="K60" s="3" t="s">
        <v>62</v>
      </c>
      <c r="L60" s="15">
        <v>41030</v>
      </c>
      <c r="M60" s="3" t="s">
        <v>190</v>
      </c>
      <c r="N60" s="4" t="str">
        <f t="shared" si="22"/>
        <v>May/2012</v>
      </c>
      <c r="O60" s="3" t="s">
        <v>191</v>
      </c>
      <c r="P60" s="3" t="s">
        <v>106</v>
      </c>
      <c r="Q60" s="3" t="s">
        <v>106</v>
      </c>
      <c r="R60" s="3" t="s">
        <v>192</v>
      </c>
      <c r="S60" s="3" t="s">
        <v>41</v>
      </c>
      <c r="U60" s="3" t="s">
        <v>193</v>
      </c>
      <c r="V60" s="9" t="str">
        <f t="shared" si="23"/>
        <v>VIEW</v>
      </c>
      <c r="W60" s="12"/>
      <c r="Y60" s="9"/>
    </row>
    <row r="61" spans="1:25">
      <c r="A61" s="3">
        <v>33</v>
      </c>
      <c r="B61" s="3" t="s">
        <v>194</v>
      </c>
      <c r="D61" s="3" t="s">
        <v>195</v>
      </c>
      <c r="H61" s="4">
        <v>335</v>
      </c>
      <c r="I61" s="3" t="s">
        <v>196</v>
      </c>
      <c r="J61" s="3" t="s">
        <v>89</v>
      </c>
      <c r="K61" s="3" t="s">
        <v>62</v>
      </c>
      <c r="L61" s="15">
        <v>38322</v>
      </c>
      <c r="M61" s="3" t="s">
        <v>197</v>
      </c>
      <c r="N61" s="4" t="str">
        <f t="shared" si="22"/>
        <v>Dec/2004</v>
      </c>
      <c r="O61" s="3" t="s">
        <v>198</v>
      </c>
      <c r="P61" s="3" t="s">
        <v>41</v>
      </c>
      <c r="Q61" s="3" t="s">
        <v>106</v>
      </c>
      <c r="U61" s="3" t="s">
        <v>199</v>
      </c>
      <c r="V61" s="9" t="str">
        <f t="shared" si="23"/>
        <v>VIEW</v>
      </c>
      <c r="W61" s="12"/>
      <c r="Y61" s="9"/>
    </row>
    <row r="62" spans="1:25">
      <c r="A62" s="3">
        <v>34</v>
      </c>
      <c r="B62" s="3" t="s">
        <v>200</v>
      </c>
      <c r="D62" s="3" t="s">
        <v>201</v>
      </c>
      <c r="H62" s="4">
        <v>969</v>
      </c>
      <c r="I62" s="3" t="s">
        <v>24</v>
      </c>
      <c r="J62" s="3" t="s">
        <v>89</v>
      </c>
      <c r="K62" s="3" t="s">
        <v>39</v>
      </c>
      <c r="L62" s="15">
        <v>41061</v>
      </c>
      <c r="M62" s="3" t="s">
        <v>202</v>
      </c>
      <c r="N62" s="4" t="str">
        <f t="shared" si="22"/>
        <v>Jun/2012</v>
      </c>
      <c r="O62" s="3" t="s">
        <v>41</v>
      </c>
      <c r="P62" s="3" t="s">
        <v>41</v>
      </c>
      <c r="Q62" s="3" t="s">
        <v>30</v>
      </c>
      <c r="U62" s="3" t="s">
        <v>203</v>
      </c>
      <c r="V62" s="9" t="str">
        <f t="shared" si="23"/>
        <v>VIEW</v>
      </c>
      <c r="W62" s="12"/>
      <c r="X62" s="3" t="s">
        <v>204</v>
      </c>
      <c r="Y62" s="9" t="str">
        <f>HYPERLINK(X62, "VIEW")</f>
        <v>VIEW</v>
      </c>
    </row>
    <row r="63" spans="1:25">
      <c r="A63" s="3">
        <v>35</v>
      </c>
      <c r="B63" s="3" t="s">
        <v>205</v>
      </c>
      <c r="D63" s="3" t="s">
        <v>201</v>
      </c>
      <c r="I63" s="3" t="s">
        <v>24</v>
      </c>
      <c r="J63" s="3" t="s">
        <v>108</v>
      </c>
      <c r="K63" s="3" t="s">
        <v>39</v>
      </c>
      <c r="L63" s="15">
        <v>40422</v>
      </c>
      <c r="M63" s="3" t="s">
        <v>206</v>
      </c>
      <c r="N63" s="4" t="str">
        <f t="shared" si="22"/>
        <v>Sep/2010</v>
      </c>
      <c r="O63" s="3" t="s">
        <v>207</v>
      </c>
      <c r="P63" s="3" t="s">
        <v>208</v>
      </c>
      <c r="Q63" s="3" t="s">
        <v>30</v>
      </c>
      <c r="U63" s="3" t="s">
        <v>209</v>
      </c>
      <c r="V63" s="9" t="str">
        <f t="shared" si="23"/>
        <v>VIEW</v>
      </c>
      <c r="W63" s="12"/>
      <c r="X63" s="3" t="s">
        <v>210</v>
      </c>
      <c r="Y63" s="9" t="str">
        <f>HYPERLINK(X63, "VIEW")</f>
        <v>VIEW</v>
      </c>
    </row>
    <row r="64" spans="1:25">
      <c r="A64" s="3">
        <v>36</v>
      </c>
      <c r="B64" s="3" t="s">
        <v>211</v>
      </c>
      <c r="D64" s="3" t="s">
        <v>189</v>
      </c>
      <c r="H64" s="4">
        <v>1293</v>
      </c>
      <c r="I64" s="3" t="s">
        <v>24</v>
      </c>
      <c r="J64" s="3" t="s">
        <v>25</v>
      </c>
      <c r="K64" s="3" t="s">
        <v>26</v>
      </c>
      <c r="L64" s="15">
        <v>41760</v>
      </c>
      <c r="M64" s="3" t="s">
        <v>212</v>
      </c>
      <c r="N64" s="4" t="str">
        <f t="shared" si="22"/>
        <v>May/2014</v>
      </c>
      <c r="O64" s="3" t="s">
        <v>213</v>
      </c>
      <c r="P64" s="3" t="s">
        <v>29</v>
      </c>
      <c r="Q64" s="3" t="s">
        <v>30</v>
      </c>
      <c r="U64" s="3" t="s">
        <v>214</v>
      </c>
      <c r="V64" s="9" t="str">
        <f t="shared" si="23"/>
        <v>VIEW</v>
      </c>
      <c r="W64" s="12"/>
      <c r="X64" s="3" t="s">
        <v>215</v>
      </c>
      <c r="Y64" s="9" t="str">
        <f>HYPERLINK(X64, "VIEW")</f>
        <v>VIEW</v>
      </c>
    </row>
    <row r="65" spans="1:25">
      <c r="A65" s="3">
        <v>98</v>
      </c>
      <c r="B65" s="3" t="s">
        <v>211</v>
      </c>
      <c r="D65" s="3" t="s">
        <v>189</v>
      </c>
      <c r="H65" s="4">
        <v>1293</v>
      </c>
      <c r="I65" s="3" t="s">
        <v>24</v>
      </c>
      <c r="J65" s="3" t="s">
        <v>216</v>
      </c>
      <c r="K65" s="3" t="s">
        <v>26</v>
      </c>
      <c r="L65" s="11">
        <v>41760</v>
      </c>
      <c r="N65" s="4" t="str">
        <f>TEXT(L65, "mmmm/yyyy")</f>
        <v>May/2014</v>
      </c>
      <c r="O65" s="3" t="s">
        <v>217</v>
      </c>
      <c r="P65" s="3" t="s">
        <v>29</v>
      </c>
      <c r="Q65" s="3" t="s">
        <v>30</v>
      </c>
      <c r="U65" s="10" t="s">
        <v>218</v>
      </c>
      <c r="V65" s="9" t="str">
        <f t="shared" si="23"/>
        <v>VIEW</v>
      </c>
      <c r="W65" s="12"/>
      <c r="X65" s="10" t="s">
        <v>219</v>
      </c>
      <c r="Y65" s="9" t="str">
        <f>HYPERLINK(X65, "VIEW")</f>
        <v>VIEW</v>
      </c>
    </row>
    <row r="66" spans="1:25">
      <c r="A66" s="3">
        <v>37</v>
      </c>
      <c r="B66" s="3" t="s">
        <v>220</v>
      </c>
      <c r="D66" s="3" t="s">
        <v>221</v>
      </c>
      <c r="H66" s="4">
        <v>1270</v>
      </c>
      <c r="I66" s="3" t="s">
        <v>24</v>
      </c>
      <c r="J66" s="3" t="s">
        <v>108</v>
      </c>
      <c r="K66" s="3" t="s">
        <v>132</v>
      </c>
      <c r="L66" s="15">
        <v>40544</v>
      </c>
      <c r="M66" s="3" t="s">
        <v>222</v>
      </c>
      <c r="N66" s="4" t="str">
        <f t="shared" ref="N66:N73" si="24">TEXT(L66, "mmm/yyyy")</f>
        <v>Jan/2011</v>
      </c>
      <c r="O66" s="3" t="s">
        <v>223</v>
      </c>
      <c r="P66" s="3" t="s">
        <v>29</v>
      </c>
      <c r="Q66" s="3" t="s">
        <v>106</v>
      </c>
      <c r="S66" s="3" t="s">
        <v>41</v>
      </c>
      <c r="U66" s="3" t="s">
        <v>224</v>
      </c>
      <c r="V66" s="9" t="str">
        <f t="shared" si="23"/>
        <v>VIEW</v>
      </c>
      <c r="W66" s="12"/>
      <c r="Y66" s="9"/>
    </row>
    <row r="67" spans="1:25">
      <c r="A67" s="3">
        <v>38</v>
      </c>
      <c r="B67" s="3" t="s">
        <v>225</v>
      </c>
      <c r="D67" s="3" t="s">
        <v>221</v>
      </c>
      <c r="H67" s="4">
        <v>1271</v>
      </c>
      <c r="I67" s="3" t="s">
        <v>24</v>
      </c>
      <c r="J67" s="3" t="s">
        <v>108</v>
      </c>
      <c r="K67" s="3" t="s">
        <v>132</v>
      </c>
      <c r="L67" s="15">
        <v>40664</v>
      </c>
      <c r="M67" s="3" t="s">
        <v>226</v>
      </c>
      <c r="N67" s="4" t="str">
        <f t="shared" si="24"/>
        <v>May/2011</v>
      </c>
      <c r="O67" s="3" t="s">
        <v>191</v>
      </c>
      <c r="P67" s="3" t="s">
        <v>106</v>
      </c>
      <c r="Q67" s="3" t="s">
        <v>106</v>
      </c>
      <c r="S67" s="3" t="s">
        <v>41</v>
      </c>
      <c r="U67" s="3" t="s">
        <v>227</v>
      </c>
      <c r="V67" s="9" t="str">
        <f t="shared" si="23"/>
        <v>VIEW</v>
      </c>
      <c r="W67" s="12"/>
      <c r="Y67" s="9"/>
    </row>
    <row r="68" spans="1:25">
      <c r="A68" s="3">
        <v>39</v>
      </c>
      <c r="B68" s="3" t="s">
        <v>228</v>
      </c>
      <c r="D68" s="3" t="s">
        <v>229</v>
      </c>
      <c r="H68" s="4">
        <v>988</v>
      </c>
      <c r="I68" s="3" t="s">
        <v>230</v>
      </c>
      <c r="J68" s="3" t="s">
        <v>108</v>
      </c>
      <c r="K68" s="3" t="s">
        <v>62</v>
      </c>
      <c r="L68" s="15">
        <v>41030</v>
      </c>
      <c r="M68" s="3" t="s">
        <v>231</v>
      </c>
      <c r="N68" s="4" t="str">
        <f t="shared" si="24"/>
        <v>May/2012</v>
      </c>
      <c r="O68" s="3" t="s">
        <v>150</v>
      </c>
      <c r="P68" s="3" t="s">
        <v>29</v>
      </c>
      <c r="Q68" s="3" t="s">
        <v>106</v>
      </c>
      <c r="S68" s="3" t="s">
        <v>41</v>
      </c>
      <c r="U68" s="3" t="s">
        <v>232</v>
      </c>
      <c r="V68" s="9" t="str">
        <f t="shared" si="23"/>
        <v>VIEW</v>
      </c>
      <c r="W68" s="12"/>
      <c r="Y68" s="9"/>
    </row>
    <row r="69" spans="1:25">
      <c r="A69" s="3">
        <v>40</v>
      </c>
      <c r="B69" s="3" t="s">
        <v>233</v>
      </c>
      <c r="D69" s="3" t="s">
        <v>168</v>
      </c>
      <c r="H69" s="4">
        <v>20812</v>
      </c>
      <c r="I69" s="3" t="s">
        <v>24</v>
      </c>
      <c r="J69" s="3" t="s">
        <v>108</v>
      </c>
      <c r="K69" s="3" t="s">
        <v>62</v>
      </c>
      <c r="L69" s="15">
        <v>41000</v>
      </c>
      <c r="M69" s="3" t="s">
        <v>234</v>
      </c>
      <c r="N69" s="4" t="str">
        <f t="shared" si="24"/>
        <v>Apr/2012</v>
      </c>
      <c r="O69" s="3" t="s">
        <v>171</v>
      </c>
      <c r="P69" s="3" t="s">
        <v>29</v>
      </c>
      <c r="Q69" s="3" t="s">
        <v>106</v>
      </c>
      <c r="S69" s="3" t="s">
        <v>41</v>
      </c>
      <c r="U69" s="3" t="s">
        <v>235</v>
      </c>
      <c r="V69" s="9" t="str">
        <f t="shared" si="23"/>
        <v>VIEW</v>
      </c>
      <c r="W69" s="12"/>
      <c r="Y69" s="9"/>
    </row>
    <row r="70" spans="1:25">
      <c r="A70" s="3">
        <v>41</v>
      </c>
      <c r="B70" s="3" t="s">
        <v>233</v>
      </c>
      <c r="D70" s="3" t="s">
        <v>168</v>
      </c>
      <c r="H70" s="4">
        <v>20812</v>
      </c>
      <c r="I70" s="3" t="s">
        <v>24</v>
      </c>
      <c r="J70" s="3" t="s">
        <v>152</v>
      </c>
      <c r="K70" s="3" t="s">
        <v>62</v>
      </c>
      <c r="L70" s="15">
        <v>41579</v>
      </c>
      <c r="M70" s="3" t="s">
        <v>41</v>
      </c>
      <c r="N70" s="4" t="str">
        <f t="shared" si="24"/>
        <v>Nov/2013</v>
      </c>
      <c r="O70" s="3" t="s">
        <v>171</v>
      </c>
      <c r="P70" s="3" t="s">
        <v>29</v>
      </c>
      <c r="Q70" s="3" t="s">
        <v>30</v>
      </c>
      <c r="U70" s="3" t="s">
        <v>81</v>
      </c>
      <c r="V70" s="9" t="str">
        <f t="shared" si="23"/>
        <v>VIEW</v>
      </c>
      <c r="W70" s="12"/>
      <c r="X70" s="10" t="s">
        <v>236</v>
      </c>
      <c r="Y70" s="9" t="str">
        <f>HYPERLINK(X70, "VIEW")</f>
        <v>VIEW</v>
      </c>
    </row>
    <row r="71" spans="1:25">
      <c r="A71" s="3">
        <v>110</v>
      </c>
      <c r="B71" s="3" t="s">
        <v>233</v>
      </c>
      <c r="D71" s="3" t="s">
        <v>168</v>
      </c>
      <c r="H71" s="4">
        <v>20812</v>
      </c>
      <c r="I71" s="3" t="s">
        <v>24</v>
      </c>
      <c r="J71" s="3" t="s">
        <v>33</v>
      </c>
      <c r="K71" s="3" t="s">
        <v>39</v>
      </c>
      <c r="L71" s="15">
        <v>42278</v>
      </c>
      <c r="N71" s="4" t="str">
        <f t="shared" si="24"/>
        <v>Oct/2015</v>
      </c>
      <c r="O71" s="3" t="s">
        <v>510</v>
      </c>
      <c r="P71" s="3" t="s">
        <v>29</v>
      </c>
      <c r="Q71" s="3" t="s">
        <v>30</v>
      </c>
      <c r="T71" s="3" t="s">
        <v>511</v>
      </c>
      <c r="U71" s="3" t="str">
        <f>CONCATENATE("http://gis.meridenct.gov/website/vault/economicdevelopment/brownfields/Summaries/",T71,".pdf")</f>
        <v>http://gis.meridenct.gov/website/vault/economicdevelopment/brownfields/Summaries/ESA Report Summary (62 Cedar Street).pdf</v>
      </c>
      <c r="V71" s="9" t="str">
        <f>(HYPERLINK(U71, "VIEW"))</f>
        <v>VIEW</v>
      </c>
      <c r="W71" s="12" t="s">
        <v>541</v>
      </c>
      <c r="X71" s="3" t="str">
        <f>CONCATENATE("http://gis.meridenct.gov/website/vault/EconomicDevelopment/Brownfields/E-Copy_Files/Cedar_Park/",W71, ".pdf")</f>
        <v>http://gis.meridenct.gov/website/vault/EconomicDevelopment/Brownfields/E-Copy_Files/Cedar_Park/Phase I ESA - 62 Cedar Street FINAL.pdf</v>
      </c>
      <c r="Y71" s="9" t="str">
        <f>HYPERLINK(X71, "VIEW")</f>
        <v>VIEW</v>
      </c>
    </row>
    <row r="72" spans="1:25">
      <c r="A72" s="3">
        <v>42</v>
      </c>
      <c r="B72" s="3" t="s">
        <v>237</v>
      </c>
      <c r="D72" s="3" t="s">
        <v>189</v>
      </c>
      <c r="H72" s="4">
        <v>1033</v>
      </c>
      <c r="I72" s="3" t="s">
        <v>24</v>
      </c>
      <c r="J72" s="3" t="s">
        <v>108</v>
      </c>
      <c r="K72" s="3" t="s">
        <v>62</v>
      </c>
      <c r="L72" s="15">
        <v>41030</v>
      </c>
      <c r="M72" s="3" t="s">
        <v>238</v>
      </c>
      <c r="N72" s="4" t="str">
        <f t="shared" si="24"/>
        <v>May/2012</v>
      </c>
      <c r="O72" s="3" t="s">
        <v>41</v>
      </c>
      <c r="P72" s="3" t="s">
        <v>41</v>
      </c>
      <c r="Q72" s="3" t="s">
        <v>30</v>
      </c>
      <c r="U72" s="3" t="s">
        <v>239</v>
      </c>
      <c r="V72" s="9" t="str">
        <f t="shared" si="23"/>
        <v>VIEW</v>
      </c>
      <c r="W72" s="12"/>
      <c r="X72" s="3" t="s">
        <v>240</v>
      </c>
      <c r="Y72" s="9" t="str">
        <f>HYPERLINK(X72, "VIEW")</f>
        <v>VIEW</v>
      </c>
    </row>
    <row r="73" spans="1:25">
      <c r="A73" s="3">
        <v>43</v>
      </c>
      <c r="B73" s="3" t="s">
        <v>241</v>
      </c>
      <c r="D73" s="3" t="s">
        <v>189</v>
      </c>
      <c r="H73" s="4">
        <v>1238</v>
      </c>
      <c r="I73" s="3" t="s">
        <v>24</v>
      </c>
      <c r="J73" s="3" t="s">
        <v>25</v>
      </c>
      <c r="K73" s="3" t="s">
        <v>26</v>
      </c>
      <c r="L73" s="15">
        <v>41760</v>
      </c>
      <c r="M73" s="3" t="s">
        <v>242</v>
      </c>
      <c r="N73" s="4" t="str">
        <f t="shared" si="24"/>
        <v>May/2014</v>
      </c>
      <c r="O73" s="3" t="s">
        <v>118</v>
      </c>
      <c r="P73" s="3" t="s">
        <v>29</v>
      </c>
      <c r="Q73" s="3" t="s">
        <v>30</v>
      </c>
      <c r="U73" s="3" t="s">
        <v>243</v>
      </c>
      <c r="V73" s="9" t="str">
        <f t="shared" si="23"/>
        <v>VIEW</v>
      </c>
      <c r="W73" s="12"/>
      <c r="X73" s="3" t="s">
        <v>244</v>
      </c>
      <c r="Y73" s="9" t="str">
        <f>HYPERLINK(X73, "VIEW")</f>
        <v>VIEW</v>
      </c>
    </row>
    <row r="74" spans="1:25">
      <c r="A74" s="3">
        <v>99</v>
      </c>
      <c r="B74" s="3" t="s">
        <v>241</v>
      </c>
      <c r="D74" s="3" t="s">
        <v>189</v>
      </c>
      <c r="I74" s="3" t="s">
        <v>24</v>
      </c>
      <c r="J74" s="3" t="s">
        <v>216</v>
      </c>
      <c r="K74" s="3" t="s">
        <v>26</v>
      </c>
      <c r="L74" s="11">
        <v>41760</v>
      </c>
      <c r="N74" s="4" t="str">
        <f>TEXT(L74, "mmmm/yyyy")</f>
        <v>May/2014</v>
      </c>
      <c r="O74" s="3" t="s">
        <v>245</v>
      </c>
      <c r="P74" s="3" t="s">
        <v>29</v>
      </c>
      <c r="Q74" s="3" t="s">
        <v>30</v>
      </c>
      <c r="U74" s="10" t="s">
        <v>246</v>
      </c>
      <c r="V74" s="9" t="str">
        <f t="shared" si="23"/>
        <v>VIEW</v>
      </c>
      <c r="W74" s="12"/>
      <c r="X74" s="10" t="s">
        <v>247</v>
      </c>
      <c r="Y74" s="9" t="str">
        <f>HYPERLINK(X74, "VIEW")</f>
        <v>VIEW</v>
      </c>
    </row>
    <row r="75" spans="1:25">
      <c r="A75" s="3">
        <v>44</v>
      </c>
      <c r="B75" s="3" t="s">
        <v>248</v>
      </c>
      <c r="C75" s="3" t="s">
        <v>249</v>
      </c>
      <c r="D75" s="3" t="s">
        <v>37</v>
      </c>
      <c r="H75" s="4">
        <v>1582</v>
      </c>
      <c r="I75" s="3" t="s">
        <v>24</v>
      </c>
      <c r="J75" s="3" t="s">
        <v>250</v>
      </c>
      <c r="K75" s="3" t="s">
        <v>251</v>
      </c>
      <c r="L75" s="15">
        <v>32843</v>
      </c>
      <c r="M75" s="3" t="s">
        <v>252</v>
      </c>
      <c r="N75" s="4" t="str">
        <f t="shared" ref="N75:N122" si="25">TEXT(L75, "mmm/yyyy")</f>
        <v>Dec/1989</v>
      </c>
      <c r="O75" s="3" t="s">
        <v>41</v>
      </c>
      <c r="P75" s="3" t="s">
        <v>41</v>
      </c>
      <c r="Q75" s="3" t="s">
        <v>106</v>
      </c>
      <c r="R75" s="3" t="s">
        <v>253</v>
      </c>
      <c r="S75" s="3" t="s">
        <v>43</v>
      </c>
      <c r="U75" s="3" t="s">
        <v>254</v>
      </c>
      <c r="V75" s="9" t="str">
        <f t="shared" si="23"/>
        <v>VIEW</v>
      </c>
      <c r="W75" s="12"/>
      <c r="Y75" s="9"/>
    </row>
    <row r="76" spans="1:25">
      <c r="A76" s="3">
        <v>45</v>
      </c>
      <c r="B76" s="3" t="s">
        <v>248</v>
      </c>
      <c r="C76" s="3" t="s">
        <v>249</v>
      </c>
      <c r="D76" s="3" t="s">
        <v>37</v>
      </c>
      <c r="H76" s="4">
        <v>1582</v>
      </c>
      <c r="I76" s="3" t="s">
        <v>24</v>
      </c>
      <c r="J76" s="3" t="s">
        <v>255</v>
      </c>
      <c r="K76" s="3" t="s">
        <v>47</v>
      </c>
      <c r="L76" s="15">
        <v>33147</v>
      </c>
      <c r="M76" s="3" t="s">
        <v>41</v>
      </c>
      <c r="N76" s="4" t="str">
        <f t="shared" ref="N76:N103" si="26">TEXT(L76, "mmm/yyyy")</f>
        <v>Oct/1990</v>
      </c>
      <c r="O76" s="3" t="s">
        <v>41</v>
      </c>
      <c r="P76" s="3" t="s">
        <v>41</v>
      </c>
      <c r="Q76" s="3" t="s">
        <v>30</v>
      </c>
      <c r="U76" s="3" t="s">
        <v>81</v>
      </c>
      <c r="V76" s="9" t="str">
        <f t="shared" ref="V76:V103" si="27">(HYPERLINK(U76, "VIEW"))</f>
        <v>VIEW</v>
      </c>
      <c r="W76" s="12"/>
      <c r="X76" s="3" t="s">
        <v>256</v>
      </c>
      <c r="Y76" s="9" t="str">
        <f>HYPERLINK(X76, "VIEW")</f>
        <v>VIEW</v>
      </c>
    </row>
    <row r="77" spans="1:25">
      <c r="A77" s="3">
        <v>46</v>
      </c>
      <c r="B77" s="3" t="s">
        <v>248</v>
      </c>
      <c r="C77" s="3" t="s">
        <v>249</v>
      </c>
      <c r="D77" s="3" t="s">
        <v>37</v>
      </c>
      <c r="H77" s="4">
        <v>1582</v>
      </c>
      <c r="I77" s="3" t="s">
        <v>24</v>
      </c>
      <c r="J77" s="3" t="s">
        <v>257</v>
      </c>
      <c r="K77" s="3" t="s">
        <v>258</v>
      </c>
      <c r="L77" s="15">
        <v>36251</v>
      </c>
      <c r="M77" s="3" t="s">
        <v>259</v>
      </c>
      <c r="N77" s="4" t="str">
        <f t="shared" si="26"/>
        <v>Apr/1999</v>
      </c>
      <c r="O77" s="3" t="s">
        <v>260</v>
      </c>
      <c r="P77" s="3" t="s">
        <v>261</v>
      </c>
      <c r="Q77" s="3" t="s">
        <v>106</v>
      </c>
      <c r="R77" s="3" t="s">
        <v>253</v>
      </c>
      <c r="S77" s="3" t="s">
        <v>43</v>
      </c>
      <c r="U77" s="3" t="s">
        <v>262</v>
      </c>
      <c r="V77" s="9" t="str">
        <f t="shared" si="27"/>
        <v>VIEW</v>
      </c>
      <c r="W77" s="12"/>
      <c r="Y77" s="9"/>
    </row>
    <row r="78" spans="1:25">
      <c r="A78" s="3">
        <v>47</v>
      </c>
      <c r="B78" s="3" t="s">
        <v>248</v>
      </c>
      <c r="C78" s="3" t="s">
        <v>249</v>
      </c>
      <c r="D78" s="3" t="s">
        <v>37</v>
      </c>
      <c r="H78" s="4">
        <v>1582</v>
      </c>
      <c r="I78" s="3" t="s">
        <v>24</v>
      </c>
      <c r="J78" s="3" t="s">
        <v>263</v>
      </c>
      <c r="K78" s="3" t="s">
        <v>258</v>
      </c>
      <c r="L78" s="15">
        <v>36404</v>
      </c>
      <c r="M78" s="3" t="s">
        <v>264</v>
      </c>
      <c r="N78" s="4" t="str">
        <f t="shared" si="26"/>
        <v>Sep/1999</v>
      </c>
      <c r="O78" s="3" t="s">
        <v>260</v>
      </c>
      <c r="P78" s="3" t="s">
        <v>261</v>
      </c>
      <c r="Q78" s="3" t="s">
        <v>30</v>
      </c>
      <c r="R78" s="3" t="s">
        <v>253</v>
      </c>
      <c r="S78" s="3" t="s">
        <v>43</v>
      </c>
      <c r="U78" s="3" t="s">
        <v>265</v>
      </c>
      <c r="V78" s="9" t="str">
        <f t="shared" si="27"/>
        <v>VIEW</v>
      </c>
      <c r="W78" s="12"/>
      <c r="X78" s="10" t="s">
        <v>554</v>
      </c>
      <c r="Y78" s="9" t="str">
        <f t="shared" ref="Y78:Y96" si="28">HYPERLINK(X78, "VIEW")</f>
        <v>VIEW</v>
      </c>
    </row>
    <row r="79" spans="1:25">
      <c r="A79" s="3">
        <v>48</v>
      </c>
      <c r="B79" s="3" t="s">
        <v>248</v>
      </c>
      <c r="C79" s="3" t="s">
        <v>249</v>
      </c>
      <c r="D79" s="3" t="s">
        <v>37</v>
      </c>
      <c r="H79" s="4">
        <v>1582</v>
      </c>
      <c r="I79" s="3" t="s">
        <v>24</v>
      </c>
      <c r="J79" s="3" t="s">
        <v>266</v>
      </c>
      <c r="K79" s="3" t="s">
        <v>267</v>
      </c>
      <c r="L79" s="15">
        <v>36557</v>
      </c>
      <c r="M79" s="3" t="s">
        <v>268</v>
      </c>
      <c r="N79" s="4" t="str">
        <f t="shared" si="26"/>
        <v>Feb/2000</v>
      </c>
      <c r="O79" s="3" t="s">
        <v>41</v>
      </c>
      <c r="P79" s="3" t="s">
        <v>41</v>
      </c>
      <c r="Q79" s="3" t="s">
        <v>30</v>
      </c>
      <c r="U79" s="3" t="s">
        <v>269</v>
      </c>
      <c r="V79" s="9" t="str">
        <f t="shared" si="27"/>
        <v>VIEW</v>
      </c>
      <c r="W79" s="12"/>
      <c r="X79" s="3" t="s">
        <v>270</v>
      </c>
      <c r="Y79" s="9" t="str">
        <f t="shared" si="28"/>
        <v>VIEW</v>
      </c>
    </row>
    <row r="80" spans="1:25">
      <c r="A80" s="3">
        <v>49</v>
      </c>
      <c r="B80" s="3" t="s">
        <v>248</v>
      </c>
      <c r="C80" s="3" t="s">
        <v>249</v>
      </c>
      <c r="D80" s="3" t="s">
        <v>37</v>
      </c>
      <c r="H80" s="4">
        <v>1582</v>
      </c>
      <c r="I80" s="3" t="s">
        <v>24</v>
      </c>
      <c r="J80" s="3" t="s">
        <v>271</v>
      </c>
      <c r="K80" s="3" t="s">
        <v>267</v>
      </c>
      <c r="L80" s="15">
        <v>36557</v>
      </c>
      <c r="M80" s="3" t="s">
        <v>41</v>
      </c>
      <c r="N80" s="4" t="str">
        <f t="shared" si="26"/>
        <v>Feb/2000</v>
      </c>
      <c r="O80" s="3" t="s">
        <v>41</v>
      </c>
      <c r="P80" s="3" t="s">
        <v>41</v>
      </c>
      <c r="Q80" s="3" t="s">
        <v>30</v>
      </c>
      <c r="U80" s="3" t="s">
        <v>81</v>
      </c>
      <c r="V80" s="9" t="str">
        <f t="shared" si="27"/>
        <v>VIEW</v>
      </c>
      <c r="W80" s="12"/>
      <c r="X80" s="3" t="s">
        <v>272</v>
      </c>
      <c r="Y80" s="9" t="str">
        <f t="shared" si="28"/>
        <v>VIEW</v>
      </c>
    </row>
    <row r="81" spans="1:27">
      <c r="A81" s="3">
        <v>50</v>
      </c>
      <c r="B81" s="3" t="s">
        <v>248</v>
      </c>
      <c r="C81" s="3" t="s">
        <v>249</v>
      </c>
      <c r="D81" s="3" t="s">
        <v>37</v>
      </c>
      <c r="H81" s="4">
        <v>1582</v>
      </c>
      <c r="I81" s="3" t="s">
        <v>24</v>
      </c>
      <c r="J81" s="3" t="s">
        <v>273</v>
      </c>
      <c r="K81" s="3" t="s">
        <v>274</v>
      </c>
      <c r="L81" s="15">
        <v>36678</v>
      </c>
      <c r="M81" s="3" t="s">
        <v>275</v>
      </c>
      <c r="N81" s="4" t="str">
        <f t="shared" si="26"/>
        <v>Jun/2000</v>
      </c>
      <c r="O81" s="3" t="s">
        <v>41</v>
      </c>
      <c r="P81" s="3" t="s">
        <v>41</v>
      </c>
      <c r="Q81" s="3" t="s">
        <v>30</v>
      </c>
      <c r="R81" s="3" t="s">
        <v>276</v>
      </c>
      <c r="S81" s="3" t="s">
        <v>43</v>
      </c>
      <c r="U81" s="3" t="s">
        <v>277</v>
      </c>
      <c r="V81" s="9" t="str">
        <f t="shared" si="27"/>
        <v>VIEW</v>
      </c>
      <c r="W81" s="12"/>
      <c r="X81" s="3" t="s">
        <v>278</v>
      </c>
      <c r="Y81" s="9" t="str">
        <f t="shared" si="28"/>
        <v>VIEW</v>
      </c>
    </row>
    <row r="82" spans="1:27">
      <c r="A82" s="3">
        <v>51</v>
      </c>
      <c r="B82" s="3" t="s">
        <v>248</v>
      </c>
      <c r="C82" s="3" t="s">
        <v>249</v>
      </c>
      <c r="D82" s="3" t="s">
        <v>37</v>
      </c>
      <c r="H82" s="4">
        <v>1582</v>
      </c>
      <c r="I82" s="3" t="s">
        <v>24</v>
      </c>
      <c r="J82" s="3" t="s">
        <v>279</v>
      </c>
      <c r="K82" s="3" t="s">
        <v>280</v>
      </c>
      <c r="L82" s="15">
        <v>38534</v>
      </c>
      <c r="M82" s="3" t="s">
        <v>281</v>
      </c>
      <c r="N82" s="4" t="str">
        <f t="shared" si="26"/>
        <v>Jul/2005</v>
      </c>
      <c r="O82" s="3" t="s">
        <v>41</v>
      </c>
      <c r="P82" s="3" t="s">
        <v>41</v>
      </c>
      <c r="Q82" s="3" t="s">
        <v>30</v>
      </c>
      <c r="R82" s="3" t="s">
        <v>253</v>
      </c>
      <c r="S82" s="3" t="s">
        <v>43</v>
      </c>
      <c r="U82" s="3" t="s">
        <v>282</v>
      </c>
      <c r="V82" s="9" t="str">
        <f t="shared" si="27"/>
        <v>VIEW</v>
      </c>
      <c r="W82" s="12"/>
      <c r="X82" s="3" t="s">
        <v>283</v>
      </c>
      <c r="Y82" s="9" t="str">
        <f t="shared" si="28"/>
        <v>VIEW</v>
      </c>
    </row>
    <row r="83" spans="1:27">
      <c r="A83" s="3">
        <v>52</v>
      </c>
      <c r="B83" s="3" t="s">
        <v>248</v>
      </c>
      <c r="C83" s="3" t="s">
        <v>249</v>
      </c>
      <c r="D83" s="3" t="s">
        <v>37</v>
      </c>
      <c r="H83" s="4">
        <v>1582</v>
      </c>
      <c r="I83" s="3" t="s">
        <v>24</v>
      </c>
      <c r="J83" s="3" t="s">
        <v>108</v>
      </c>
      <c r="K83" s="3" t="s">
        <v>284</v>
      </c>
      <c r="L83" s="15">
        <v>38808</v>
      </c>
      <c r="M83" s="3" t="s">
        <v>285</v>
      </c>
      <c r="N83" s="4" t="str">
        <f t="shared" si="26"/>
        <v>Apr/2006</v>
      </c>
      <c r="O83" s="3" t="s">
        <v>286</v>
      </c>
      <c r="P83" s="3" t="s">
        <v>41</v>
      </c>
      <c r="Q83" s="3" t="s">
        <v>30</v>
      </c>
      <c r="U83" s="3" t="s">
        <v>287</v>
      </c>
      <c r="V83" s="9" t="str">
        <f t="shared" si="27"/>
        <v>VIEW</v>
      </c>
      <c r="W83" s="12"/>
      <c r="X83" s="3" t="s">
        <v>288</v>
      </c>
      <c r="Y83" s="9" t="str">
        <f t="shared" si="28"/>
        <v>VIEW</v>
      </c>
    </row>
    <row r="84" spans="1:27">
      <c r="A84" s="3">
        <v>53</v>
      </c>
      <c r="B84" s="3" t="s">
        <v>248</v>
      </c>
      <c r="C84" s="3" t="s">
        <v>249</v>
      </c>
      <c r="D84" s="3" t="s">
        <v>37</v>
      </c>
      <c r="H84" s="4">
        <v>1582</v>
      </c>
      <c r="I84" s="3" t="s">
        <v>24</v>
      </c>
      <c r="J84" s="3" t="s">
        <v>289</v>
      </c>
      <c r="K84" s="3" t="s">
        <v>290</v>
      </c>
      <c r="L84" s="15">
        <v>39022</v>
      </c>
      <c r="M84" s="3" t="s">
        <v>291</v>
      </c>
      <c r="N84" s="4" t="str">
        <f t="shared" si="26"/>
        <v>Nov/2006</v>
      </c>
      <c r="O84" s="3" t="s">
        <v>260</v>
      </c>
      <c r="P84" s="3" t="s">
        <v>41</v>
      </c>
      <c r="Q84" s="3" t="s">
        <v>30</v>
      </c>
      <c r="R84" s="3" t="s">
        <v>42</v>
      </c>
      <c r="S84" s="3" t="s">
        <v>43</v>
      </c>
      <c r="U84" s="3" t="s">
        <v>292</v>
      </c>
      <c r="V84" s="9" t="str">
        <f t="shared" si="27"/>
        <v>VIEW</v>
      </c>
      <c r="W84" s="12"/>
      <c r="X84" s="3" t="s">
        <v>293</v>
      </c>
      <c r="Y84" s="9" t="str">
        <f t="shared" si="28"/>
        <v>VIEW</v>
      </c>
    </row>
    <row r="85" spans="1:27">
      <c r="A85" s="3">
        <v>54</v>
      </c>
      <c r="B85" s="3" t="s">
        <v>248</v>
      </c>
      <c r="C85" s="3" t="s">
        <v>249</v>
      </c>
      <c r="D85" s="3" t="s">
        <v>37</v>
      </c>
      <c r="H85" s="4">
        <v>1582</v>
      </c>
      <c r="I85" s="3" t="s">
        <v>24</v>
      </c>
      <c r="J85" s="3" t="s">
        <v>108</v>
      </c>
      <c r="K85" s="3" t="s">
        <v>290</v>
      </c>
      <c r="L85" s="15">
        <v>39022</v>
      </c>
      <c r="M85" s="3" t="s">
        <v>291</v>
      </c>
      <c r="N85" s="4" t="str">
        <f t="shared" si="26"/>
        <v>Nov/2006</v>
      </c>
      <c r="O85" s="3" t="s">
        <v>260</v>
      </c>
      <c r="P85" s="3" t="s">
        <v>41</v>
      </c>
      <c r="Q85" s="3" t="s">
        <v>30</v>
      </c>
      <c r="U85" s="3" t="s">
        <v>292</v>
      </c>
      <c r="V85" s="9" t="str">
        <f t="shared" si="27"/>
        <v>VIEW</v>
      </c>
      <c r="W85" s="12"/>
      <c r="X85" s="3" t="s">
        <v>294</v>
      </c>
      <c r="Y85" s="9" t="str">
        <f t="shared" si="28"/>
        <v>VIEW</v>
      </c>
    </row>
    <row r="86" spans="1:27">
      <c r="A86" s="3">
        <v>55</v>
      </c>
      <c r="B86" s="3" t="s">
        <v>248</v>
      </c>
      <c r="C86" s="3" t="s">
        <v>249</v>
      </c>
      <c r="D86" s="3" t="s">
        <v>37</v>
      </c>
      <c r="H86" s="4">
        <v>1582</v>
      </c>
      <c r="I86" s="3" t="s">
        <v>24</v>
      </c>
      <c r="J86" s="3" t="s">
        <v>295</v>
      </c>
      <c r="K86" s="3" t="s">
        <v>296</v>
      </c>
      <c r="L86" s="15">
        <v>39114</v>
      </c>
      <c r="M86" s="3" t="s">
        <v>297</v>
      </c>
      <c r="N86" s="4" t="str">
        <f t="shared" si="26"/>
        <v>Feb/2007</v>
      </c>
      <c r="O86" s="3" t="s">
        <v>260</v>
      </c>
      <c r="P86" s="3" t="s">
        <v>41</v>
      </c>
      <c r="Q86" s="3" t="s">
        <v>30</v>
      </c>
      <c r="R86" s="3" t="s">
        <v>298</v>
      </c>
      <c r="S86" s="3" t="s">
        <v>43</v>
      </c>
      <c r="U86" s="3" t="s">
        <v>299</v>
      </c>
      <c r="V86" s="9" t="str">
        <f t="shared" si="27"/>
        <v>VIEW</v>
      </c>
      <c r="W86" s="12"/>
      <c r="X86" s="3" t="s">
        <v>300</v>
      </c>
      <c r="Y86" s="9" t="str">
        <f t="shared" si="28"/>
        <v>VIEW</v>
      </c>
    </row>
    <row r="87" spans="1:27">
      <c r="A87" s="3">
        <v>56</v>
      </c>
      <c r="B87" s="3" t="s">
        <v>248</v>
      </c>
      <c r="C87" s="3" t="s">
        <v>249</v>
      </c>
      <c r="D87" s="3" t="s">
        <v>37</v>
      </c>
      <c r="H87" s="4">
        <v>1582</v>
      </c>
      <c r="I87" s="3" t="s">
        <v>24</v>
      </c>
      <c r="J87" s="3" t="s">
        <v>301</v>
      </c>
      <c r="K87" s="3" t="s">
        <v>290</v>
      </c>
      <c r="L87" s="15">
        <v>39142</v>
      </c>
      <c r="M87" s="3" t="s">
        <v>302</v>
      </c>
      <c r="N87" s="4" t="str">
        <f t="shared" si="26"/>
        <v>Mar/2007</v>
      </c>
      <c r="O87" s="3" t="s">
        <v>303</v>
      </c>
      <c r="P87" s="3" t="s">
        <v>106</v>
      </c>
      <c r="Q87" s="3" t="s">
        <v>30</v>
      </c>
      <c r="R87" s="3" t="s">
        <v>253</v>
      </c>
      <c r="S87" s="3" t="s">
        <v>43</v>
      </c>
      <c r="U87" s="3" t="s">
        <v>304</v>
      </c>
      <c r="V87" s="9" t="str">
        <f t="shared" si="27"/>
        <v>VIEW</v>
      </c>
      <c r="W87" s="12"/>
      <c r="X87" s="10" t="s">
        <v>555</v>
      </c>
      <c r="Y87" s="9" t="str">
        <f t="shared" si="28"/>
        <v>VIEW</v>
      </c>
    </row>
    <row r="88" spans="1:27">
      <c r="A88" s="3">
        <v>57</v>
      </c>
      <c r="B88" s="3" t="s">
        <v>248</v>
      </c>
      <c r="C88" s="3" t="s">
        <v>249</v>
      </c>
      <c r="D88" s="3" t="s">
        <v>37</v>
      </c>
      <c r="H88" s="4">
        <v>1582</v>
      </c>
      <c r="I88" s="3" t="s">
        <v>24</v>
      </c>
      <c r="J88" s="3" t="s">
        <v>305</v>
      </c>
      <c r="K88" s="3" t="s">
        <v>306</v>
      </c>
      <c r="L88" s="15">
        <v>39142</v>
      </c>
      <c r="M88" s="3" t="s">
        <v>307</v>
      </c>
      <c r="N88" s="4" t="str">
        <f t="shared" si="26"/>
        <v>Mar/2007</v>
      </c>
      <c r="O88" s="3" t="s">
        <v>303</v>
      </c>
      <c r="P88" s="3" t="s">
        <v>106</v>
      </c>
      <c r="Q88" s="3" t="s">
        <v>30</v>
      </c>
      <c r="U88" s="3" t="s">
        <v>308</v>
      </c>
      <c r="V88" s="9" t="str">
        <f t="shared" si="27"/>
        <v>VIEW</v>
      </c>
      <c r="W88" s="12"/>
      <c r="X88" s="3" t="s">
        <v>309</v>
      </c>
      <c r="Y88" s="9" t="str">
        <f t="shared" si="28"/>
        <v>VIEW</v>
      </c>
    </row>
    <row r="89" spans="1:27">
      <c r="A89" s="3">
        <v>58</v>
      </c>
      <c r="B89" s="3" t="s">
        <v>248</v>
      </c>
      <c r="C89" s="3" t="s">
        <v>249</v>
      </c>
      <c r="D89" s="3" t="s">
        <v>37</v>
      </c>
      <c r="H89" s="4">
        <v>1582</v>
      </c>
      <c r="I89" s="3" t="s">
        <v>24</v>
      </c>
      <c r="J89" s="3" t="s">
        <v>305</v>
      </c>
      <c r="K89" s="3" t="s">
        <v>306</v>
      </c>
      <c r="L89" s="15">
        <v>39142</v>
      </c>
      <c r="M89" s="3" t="s">
        <v>307</v>
      </c>
      <c r="N89" s="4" t="str">
        <f t="shared" si="26"/>
        <v>Mar/2007</v>
      </c>
      <c r="O89" s="3" t="s">
        <v>303</v>
      </c>
      <c r="P89" s="3" t="s">
        <v>106</v>
      </c>
      <c r="Q89" s="3" t="s">
        <v>30</v>
      </c>
      <c r="R89" s="3" t="s">
        <v>310</v>
      </c>
      <c r="S89" s="3" t="s">
        <v>311</v>
      </c>
      <c r="U89" s="3" t="s">
        <v>308</v>
      </c>
      <c r="V89" s="9" t="str">
        <f t="shared" si="27"/>
        <v>VIEW</v>
      </c>
      <c r="W89" s="12"/>
      <c r="X89" s="3" t="s">
        <v>312</v>
      </c>
      <c r="Y89" s="9" t="str">
        <f>HYPERLINK(X89, "VIEW")</f>
        <v>VIEW</v>
      </c>
      <c r="Z89" s="3" t="s">
        <v>313</v>
      </c>
      <c r="AA89" s="10" t="str">
        <f>HYPERLINK(Z89, "VIEW")</f>
        <v>VIEW</v>
      </c>
    </row>
    <row r="90" spans="1:27">
      <c r="A90" s="3">
        <v>59</v>
      </c>
      <c r="B90" s="3" t="s">
        <v>248</v>
      </c>
      <c r="C90" s="3" t="s">
        <v>249</v>
      </c>
      <c r="D90" s="3" t="s">
        <v>37</v>
      </c>
      <c r="H90" s="4">
        <v>1582</v>
      </c>
      <c r="I90" s="3" t="s">
        <v>24</v>
      </c>
      <c r="J90" s="3" t="s">
        <v>314</v>
      </c>
      <c r="K90" s="3" t="s">
        <v>315</v>
      </c>
      <c r="L90" s="15">
        <v>39539</v>
      </c>
      <c r="M90" s="3" t="s">
        <v>316</v>
      </c>
      <c r="N90" s="4" t="str">
        <f t="shared" si="26"/>
        <v>Apr/2008</v>
      </c>
      <c r="O90" s="3" t="s">
        <v>41</v>
      </c>
      <c r="P90" s="3" t="s">
        <v>41</v>
      </c>
      <c r="Q90" s="3" t="s">
        <v>30</v>
      </c>
      <c r="R90" s="3" t="s">
        <v>253</v>
      </c>
      <c r="S90" s="3" t="s">
        <v>43</v>
      </c>
      <c r="U90" s="3" t="s">
        <v>317</v>
      </c>
      <c r="V90" s="9" t="str">
        <f t="shared" si="27"/>
        <v>VIEW</v>
      </c>
      <c r="W90" s="12"/>
      <c r="X90" s="3" t="s">
        <v>318</v>
      </c>
      <c r="Y90" s="9" t="str">
        <f t="shared" si="28"/>
        <v>VIEW</v>
      </c>
    </row>
    <row r="91" spans="1:27">
      <c r="A91" s="3">
        <v>60</v>
      </c>
      <c r="B91" s="3" t="s">
        <v>248</v>
      </c>
      <c r="C91" s="3" t="s">
        <v>249</v>
      </c>
      <c r="D91" s="3" t="s">
        <v>37</v>
      </c>
      <c r="H91" s="4">
        <v>1582</v>
      </c>
      <c r="I91" s="3" t="s">
        <v>24</v>
      </c>
      <c r="J91" s="3" t="s">
        <v>319</v>
      </c>
      <c r="K91" s="3" t="s">
        <v>320</v>
      </c>
      <c r="L91" s="15">
        <v>39722</v>
      </c>
      <c r="M91" s="3" t="s">
        <v>321</v>
      </c>
      <c r="N91" s="4" t="str">
        <f t="shared" si="26"/>
        <v>Oct/2008</v>
      </c>
      <c r="O91" s="3" t="s">
        <v>322</v>
      </c>
      <c r="P91" s="3" t="s">
        <v>41</v>
      </c>
      <c r="Q91" s="3" t="s">
        <v>30</v>
      </c>
      <c r="U91" s="3" t="s">
        <v>323</v>
      </c>
      <c r="V91" s="9" t="str">
        <f t="shared" si="27"/>
        <v>VIEW</v>
      </c>
      <c r="W91" s="12"/>
      <c r="X91" s="3" t="s">
        <v>324</v>
      </c>
      <c r="Y91" s="9" t="str">
        <f t="shared" si="28"/>
        <v>VIEW</v>
      </c>
    </row>
    <row r="92" spans="1:27">
      <c r="A92" s="3">
        <v>61</v>
      </c>
      <c r="B92" s="3" t="s">
        <v>248</v>
      </c>
      <c r="C92" s="3" t="s">
        <v>249</v>
      </c>
      <c r="D92" s="3" t="s">
        <v>37</v>
      </c>
      <c r="H92" s="4">
        <v>1582</v>
      </c>
      <c r="I92" s="3" t="s">
        <v>24</v>
      </c>
      <c r="J92" s="3" t="s">
        <v>325</v>
      </c>
      <c r="K92" s="3" t="s">
        <v>39</v>
      </c>
      <c r="L92" s="15">
        <v>40026</v>
      </c>
      <c r="M92" s="3" t="s">
        <v>326</v>
      </c>
      <c r="N92" s="4" t="str">
        <f t="shared" si="26"/>
        <v>Aug/2009</v>
      </c>
      <c r="O92" s="3" t="s">
        <v>41</v>
      </c>
      <c r="P92" s="3" t="s">
        <v>41</v>
      </c>
      <c r="Q92" s="3" t="s">
        <v>30</v>
      </c>
      <c r="R92" s="3" t="s">
        <v>253</v>
      </c>
      <c r="S92" s="3" t="s">
        <v>43</v>
      </c>
      <c r="U92" s="3" t="s">
        <v>327</v>
      </c>
      <c r="V92" s="9" t="str">
        <f t="shared" si="27"/>
        <v>VIEW</v>
      </c>
      <c r="W92" s="12"/>
      <c r="X92" s="3" t="s">
        <v>328</v>
      </c>
      <c r="Y92" s="9" t="str">
        <f t="shared" si="28"/>
        <v>VIEW</v>
      </c>
    </row>
    <row r="93" spans="1:27">
      <c r="A93" s="3">
        <v>62</v>
      </c>
      <c r="B93" s="3" t="s">
        <v>248</v>
      </c>
      <c r="C93" s="3" t="s">
        <v>249</v>
      </c>
      <c r="D93" s="3" t="s">
        <v>37</v>
      </c>
      <c r="H93" s="4">
        <v>1582</v>
      </c>
      <c r="I93" s="3" t="s">
        <v>24</v>
      </c>
      <c r="J93" s="3" t="s">
        <v>325</v>
      </c>
      <c r="K93" s="3" t="s">
        <v>39</v>
      </c>
      <c r="L93" s="15">
        <v>40026</v>
      </c>
      <c r="M93" s="3" t="s">
        <v>326</v>
      </c>
      <c r="N93" s="4" t="str">
        <f t="shared" si="26"/>
        <v>Aug/2009</v>
      </c>
      <c r="O93" s="3" t="s">
        <v>41</v>
      </c>
      <c r="P93" s="3" t="s">
        <v>41</v>
      </c>
      <c r="Q93" s="3" t="s">
        <v>30</v>
      </c>
      <c r="R93" s="3" t="s">
        <v>310</v>
      </c>
      <c r="S93" s="3" t="s">
        <v>311</v>
      </c>
      <c r="U93" s="3" t="s">
        <v>327</v>
      </c>
      <c r="V93" s="9" t="str">
        <f t="shared" si="27"/>
        <v>VIEW</v>
      </c>
      <c r="W93" s="12"/>
      <c r="X93" s="3" t="s">
        <v>329</v>
      </c>
      <c r="Y93" s="9" t="str">
        <f t="shared" si="28"/>
        <v>VIEW</v>
      </c>
      <c r="Z93" s="3" t="s">
        <v>330</v>
      </c>
      <c r="AA93" s="10" t="str">
        <f>HYPERLINK(Z93, "VIEW")</f>
        <v>VIEW</v>
      </c>
    </row>
    <row r="94" spans="1:27">
      <c r="A94" s="3">
        <v>63</v>
      </c>
      <c r="B94" s="3" t="s">
        <v>248</v>
      </c>
      <c r="C94" s="3" t="s">
        <v>249</v>
      </c>
      <c r="D94" s="3" t="s">
        <v>37</v>
      </c>
      <c r="H94" s="4">
        <v>1582</v>
      </c>
      <c r="I94" s="3" t="s">
        <v>24</v>
      </c>
      <c r="J94" s="3" t="s">
        <v>331</v>
      </c>
      <c r="K94" s="3" t="s">
        <v>39</v>
      </c>
      <c r="L94" s="15">
        <v>40269</v>
      </c>
      <c r="M94" s="3" t="s">
        <v>332</v>
      </c>
      <c r="N94" s="4" t="str">
        <f t="shared" si="26"/>
        <v>Apr/2010</v>
      </c>
      <c r="O94" s="3" t="s">
        <v>41</v>
      </c>
      <c r="P94" s="3" t="s">
        <v>41</v>
      </c>
      <c r="Q94" s="3" t="s">
        <v>30</v>
      </c>
      <c r="R94" s="3" t="s">
        <v>253</v>
      </c>
      <c r="S94" s="3" t="s">
        <v>43</v>
      </c>
      <c r="U94" s="3" t="s">
        <v>333</v>
      </c>
      <c r="V94" s="9" t="str">
        <f t="shared" si="27"/>
        <v>VIEW</v>
      </c>
      <c r="W94" s="12"/>
      <c r="X94" s="3" t="s">
        <v>334</v>
      </c>
      <c r="Y94" s="9" t="str">
        <f t="shared" si="28"/>
        <v>VIEW</v>
      </c>
    </row>
    <row r="95" spans="1:27">
      <c r="A95" s="3">
        <v>64</v>
      </c>
      <c r="B95" s="3" t="s">
        <v>248</v>
      </c>
      <c r="C95" s="3" t="s">
        <v>249</v>
      </c>
      <c r="D95" s="3" t="s">
        <v>37</v>
      </c>
      <c r="H95" s="4">
        <v>1582</v>
      </c>
      <c r="I95" s="3" t="s">
        <v>24</v>
      </c>
      <c r="J95" s="3" t="s">
        <v>335</v>
      </c>
      <c r="K95" s="3" t="s">
        <v>39</v>
      </c>
      <c r="L95" s="15">
        <v>40634</v>
      </c>
      <c r="M95" s="3" t="s">
        <v>336</v>
      </c>
      <c r="N95" s="4" t="str">
        <f t="shared" si="26"/>
        <v>Apr/2011</v>
      </c>
      <c r="O95" s="3" t="s">
        <v>41</v>
      </c>
      <c r="P95" s="3" t="s">
        <v>41</v>
      </c>
      <c r="Q95" s="3" t="s">
        <v>30</v>
      </c>
      <c r="U95" s="3" t="s">
        <v>337</v>
      </c>
      <c r="V95" s="9" t="str">
        <f t="shared" si="27"/>
        <v>VIEW</v>
      </c>
      <c r="W95" s="12"/>
      <c r="X95" s="3" t="s">
        <v>338</v>
      </c>
      <c r="Y95" s="9" t="str">
        <f t="shared" si="28"/>
        <v>VIEW</v>
      </c>
    </row>
    <row r="96" spans="1:27">
      <c r="A96" s="3">
        <v>65</v>
      </c>
      <c r="B96" s="3" t="s">
        <v>248</v>
      </c>
      <c r="C96" s="3" t="s">
        <v>249</v>
      </c>
      <c r="D96" s="3" t="s">
        <v>37</v>
      </c>
      <c r="H96" s="4">
        <v>1582</v>
      </c>
      <c r="I96" s="3" t="s">
        <v>24</v>
      </c>
      <c r="J96" s="3" t="s">
        <v>339</v>
      </c>
      <c r="K96" s="3" t="s">
        <v>39</v>
      </c>
      <c r="L96" s="15">
        <v>40664</v>
      </c>
      <c r="M96" s="3" t="s">
        <v>340</v>
      </c>
      <c r="N96" s="4" t="str">
        <f t="shared" si="26"/>
        <v>May/2011</v>
      </c>
      <c r="O96" s="3" t="s">
        <v>41</v>
      </c>
      <c r="P96" s="3" t="s">
        <v>41</v>
      </c>
      <c r="Q96" s="3" t="s">
        <v>30</v>
      </c>
      <c r="R96" s="3" t="s">
        <v>253</v>
      </c>
      <c r="S96" s="3" t="s">
        <v>43</v>
      </c>
      <c r="U96" s="3" t="s">
        <v>341</v>
      </c>
      <c r="V96" s="9" t="str">
        <f t="shared" si="27"/>
        <v>VIEW</v>
      </c>
      <c r="W96" s="12"/>
      <c r="X96" s="3" t="s">
        <v>342</v>
      </c>
      <c r="Y96" s="9" t="str">
        <f t="shared" si="28"/>
        <v>VIEW</v>
      </c>
    </row>
    <row r="97" spans="1:27">
      <c r="A97" s="3">
        <v>66</v>
      </c>
      <c r="B97" s="3" t="s">
        <v>248</v>
      </c>
      <c r="C97" s="3" t="s">
        <v>249</v>
      </c>
      <c r="D97" s="3" t="s">
        <v>37</v>
      </c>
      <c r="H97" s="4">
        <v>1582</v>
      </c>
      <c r="I97" s="3" t="s">
        <v>24</v>
      </c>
      <c r="J97" s="3" t="s">
        <v>343</v>
      </c>
      <c r="K97" s="3" t="s">
        <v>47</v>
      </c>
      <c r="L97" s="15">
        <v>40695</v>
      </c>
      <c r="M97" s="3" t="s">
        <v>344</v>
      </c>
      <c r="N97" s="4" t="str">
        <f t="shared" si="26"/>
        <v>Jun/2011</v>
      </c>
      <c r="O97" s="3" t="s">
        <v>41</v>
      </c>
      <c r="P97" s="3" t="s">
        <v>41</v>
      </c>
      <c r="Q97" s="3" t="s">
        <v>106</v>
      </c>
      <c r="U97" s="3" t="s">
        <v>345</v>
      </c>
      <c r="V97" s="9" t="str">
        <f t="shared" si="27"/>
        <v>VIEW</v>
      </c>
      <c r="W97" s="12"/>
      <c r="Y97" s="9"/>
    </row>
    <row r="98" spans="1:27">
      <c r="A98" s="3">
        <v>67</v>
      </c>
      <c r="B98" s="3" t="s">
        <v>248</v>
      </c>
      <c r="C98" s="3" t="s">
        <v>249</v>
      </c>
      <c r="D98" s="3" t="s">
        <v>37</v>
      </c>
      <c r="H98" s="4">
        <v>1582</v>
      </c>
      <c r="I98" s="3" t="s">
        <v>24</v>
      </c>
      <c r="J98" s="3" t="s">
        <v>346</v>
      </c>
      <c r="K98" s="3" t="s">
        <v>39</v>
      </c>
      <c r="L98" s="15">
        <v>40725</v>
      </c>
      <c r="M98" s="3" t="s">
        <v>347</v>
      </c>
      <c r="N98" s="4" t="str">
        <f t="shared" si="26"/>
        <v>Jul/2011</v>
      </c>
      <c r="O98" s="3" t="s">
        <v>41</v>
      </c>
      <c r="P98" s="3" t="s">
        <v>41</v>
      </c>
      <c r="Q98" s="3" t="s">
        <v>106</v>
      </c>
      <c r="U98" s="3" t="s">
        <v>348</v>
      </c>
      <c r="V98" s="9" t="str">
        <f t="shared" si="27"/>
        <v>VIEW</v>
      </c>
      <c r="W98" s="12"/>
      <c r="Y98" s="9"/>
    </row>
    <row r="99" spans="1:27">
      <c r="A99" s="3">
        <v>68</v>
      </c>
      <c r="B99" s="3" t="s">
        <v>248</v>
      </c>
      <c r="C99" s="3" t="s">
        <v>249</v>
      </c>
      <c r="D99" s="3" t="s">
        <v>37</v>
      </c>
      <c r="H99" s="4">
        <v>1582</v>
      </c>
      <c r="I99" s="3" t="s">
        <v>24</v>
      </c>
      <c r="J99" s="3" t="s">
        <v>349</v>
      </c>
      <c r="K99" s="3" t="s">
        <v>39</v>
      </c>
      <c r="L99" s="15">
        <v>40787</v>
      </c>
      <c r="M99" s="3" t="s">
        <v>350</v>
      </c>
      <c r="N99" s="4" t="str">
        <f t="shared" si="26"/>
        <v>Sep/2011</v>
      </c>
      <c r="O99" s="3" t="s">
        <v>351</v>
      </c>
      <c r="P99" s="3" t="s">
        <v>41</v>
      </c>
      <c r="Q99" s="3" t="s">
        <v>30</v>
      </c>
      <c r="U99" s="3" t="s">
        <v>352</v>
      </c>
      <c r="V99" s="9" t="str">
        <f t="shared" si="27"/>
        <v>VIEW</v>
      </c>
      <c r="W99" s="12"/>
      <c r="X99" s="3" t="s">
        <v>353</v>
      </c>
      <c r="Y99" s="9" t="str">
        <f>HYPERLINK(X99, "VIEW")</f>
        <v>VIEW</v>
      </c>
    </row>
    <row r="100" spans="1:27">
      <c r="A100" s="3">
        <v>69</v>
      </c>
      <c r="B100" s="3" t="s">
        <v>248</v>
      </c>
      <c r="C100" s="3" t="s">
        <v>249</v>
      </c>
      <c r="D100" s="3" t="s">
        <v>37</v>
      </c>
      <c r="H100" s="4">
        <v>1582</v>
      </c>
      <c r="I100" s="3" t="s">
        <v>24</v>
      </c>
      <c r="J100" s="3" t="s">
        <v>354</v>
      </c>
      <c r="K100" s="3" t="s">
        <v>355</v>
      </c>
      <c r="L100" s="15">
        <v>40787</v>
      </c>
      <c r="M100" s="3" t="s">
        <v>356</v>
      </c>
      <c r="N100" s="4" t="str">
        <f t="shared" si="26"/>
        <v>Sep/2011</v>
      </c>
      <c r="O100" s="3" t="s">
        <v>41</v>
      </c>
      <c r="P100" s="3" t="s">
        <v>41</v>
      </c>
      <c r="Q100" s="3" t="s">
        <v>106</v>
      </c>
      <c r="R100" s="3" t="s">
        <v>253</v>
      </c>
      <c r="S100" s="3" t="s">
        <v>43</v>
      </c>
      <c r="U100" s="3" t="s">
        <v>357</v>
      </c>
      <c r="V100" s="9" t="str">
        <f t="shared" si="27"/>
        <v>VIEW</v>
      </c>
      <c r="W100" s="12"/>
      <c r="Y100" s="9"/>
    </row>
    <row r="101" spans="1:27">
      <c r="A101" s="3">
        <v>70</v>
      </c>
      <c r="B101" s="3" t="s">
        <v>248</v>
      </c>
      <c r="C101" s="3" t="s">
        <v>249</v>
      </c>
      <c r="D101" s="3" t="s">
        <v>37</v>
      </c>
      <c r="H101" s="4">
        <v>1582</v>
      </c>
      <c r="I101" s="3" t="s">
        <v>24</v>
      </c>
      <c r="J101" s="3" t="s">
        <v>38</v>
      </c>
      <c r="K101" s="3" t="s">
        <v>39</v>
      </c>
      <c r="L101" s="15">
        <v>40787</v>
      </c>
      <c r="M101" s="3" t="s">
        <v>358</v>
      </c>
      <c r="N101" s="4" t="str">
        <f t="shared" si="26"/>
        <v>Sep/2011</v>
      </c>
      <c r="O101" s="3" t="s">
        <v>41</v>
      </c>
      <c r="P101" s="3" t="s">
        <v>41</v>
      </c>
      <c r="Q101" s="3" t="s">
        <v>30</v>
      </c>
      <c r="S101" s="3" t="s">
        <v>359</v>
      </c>
      <c r="U101" s="3" t="s">
        <v>360</v>
      </c>
      <c r="V101" s="9" t="str">
        <f t="shared" si="27"/>
        <v>VIEW</v>
      </c>
      <c r="W101" s="12"/>
      <c r="X101" s="3" t="s">
        <v>361</v>
      </c>
      <c r="Y101" s="9" t="str">
        <f>HYPERLINK(X101, "VIEW")</f>
        <v>VIEW</v>
      </c>
    </row>
    <row r="102" spans="1:27">
      <c r="A102" s="3">
        <v>71</v>
      </c>
      <c r="B102" s="3" t="s">
        <v>248</v>
      </c>
      <c r="C102" s="3" t="s">
        <v>36</v>
      </c>
      <c r="D102" s="3" t="s">
        <v>37</v>
      </c>
      <c r="H102" s="4">
        <v>1582</v>
      </c>
      <c r="I102" s="3" t="s">
        <v>24</v>
      </c>
      <c r="J102" s="3" t="s">
        <v>362</v>
      </c>
      <c r="K102" s="3" t="s">
        <v>47</v>
      </c>
      <c r="L102" s="15">
        <v>40817</v>
      </c>
      <c r="M102" s="3" t="s">
        <v>48</v>
      </c>
      <c r="N102" s="4" t="str">
        <f t="shared" si="26"/>
        <v>Oct/2011</v>
      </c>
      <c r="O102" s="3" t="s">
        <v>41</v>
      </c>
      <c r="P102" s="3" t="s">
        <v>41</v>
      </c>
      <c r="Q102" s="3" t="s">
        <v>30</v>
      </c>
      <c r="R102" s="3" t="s">
        <v>310</v>
      </c>
      <c r="S102" s="3" t="s">
        <v>311</v>
      </c>
      <c r="U102" s="3" t="s">
        <v>50</v>
      </c>
      <c r="V102" s="9" t="str">
        <f t="shared" si="27"/>
        <v>VIEW</v>
      </c>
      <c r="W102" s="12"/>
      <c r="X102" s="3" t="s">
        <v>363</v>
      </c>
      <c r="Y102" s="9" t="str">
        <f>HYPERLINK(X102, "VIEW")</f>
        <v>VIEW</v>
      </c>
      <c r="Z102" s="3" t="s">
        <v>364</v>
      </c>
      <c r="AA102" s="10" t="str">
        <f>HYPERLINK(Z102, "VIEW")</f>
        <v>VIEW</v>
      </c>
    </row>
    <row r="103" spans="1:27">
      <c r="A103" s="3">
        <v>72</v>
      </c>
      <c r="B103" s="3" t="s">
        <v>248</v>
      </c>
      <c r="C103" s="3" t="s">
        <v>249</v>
      </c>
      <c r="D103" s="3" t="s">
        <v>37</v>
      </c>
      <c r="H103" s="4">
        <v>1582</v>
      </c>
      <c r="I103" s="3" t="s">
        <v>24</v>
      </c>
      <c r="J103" s="3" t="s">
        <v>365</v>
      </c>
      <c r="K103" s="3" t="s">
        <v>39</v>
      </c>
      <c r="L103" s="15">
        <v>41091</v>
      </c>
      <c r="M103" s="3" t="s">
        <v>366</v>
      </c>
      <c r="N103" s="4" t="str">
        <f t="shared" si="26"/>
        <v>Jul/2012</v>
      </c>
      <c r="O103" s="3" t="s">
        <v>41</v>
      </c>
      <c r="P103" s="3" t="s">
        <v>41</v>
      </c>
      <c r="Q103" s="3" t="s">
        <v>106</v>
      </c>
      <c r="R103" s="3" t="s">
        <v>253</v>
      </c>
      <c r="S103" s="3" t="s">
        <v>43</v>
      </c>
      <c r="U103" s="3" t="s">
        <v>367</v>
      </c>
      <c r="V103" s="9" t="str">
        <f t="shared" si="27"/>
        <v>VIEW</v>
      </c>
      <c r="W103" s="12"/>
      <c r="Y103" s="9"/>
    </row>
    <row r="104" spans="1:27">
      <c r="A104" s="3">
        <v>73</v>
      </c>
      <c r="B104" s="3" t="s">
        <v>368</v>
      </c>
      <c r="D104" s="3" t="s">
        <v>201</v>
      </c>
      <c r="I104" s="3" t="s">
        <v>24</v>
      </c>
      <c r="J104" s="3" t="s">
        <v>108</v>
      </c>
      <c r="K104" s="3" t="s">
        <v>284</v>
      </c>
      <c r="L104" s="15">
        <v>34731</v>
      </c>
      <c r="M104" s="3" t="s">
        <v>369</v>
      </c>
      <c r="N104" s="4" t="str">
        <f t="shared" si="25"/>
        <v>Feb/1995</v>
      </c>
      <c r="O104" s="3" t="s">
        <v>260</v>
      </c>
      <c r="P104" s="3" t="s">
        <v>30</v>
      </c>
      <c r="Q104" s="3" t="s">
        <v>30</v>
      </c>
      <c r="U104" s="3" t="s">
        <v>370</v>
      </c>
      <c r="V104" s="9" t="str">
        <f t="shared" si="23"/>
        <v>VIEW</v>
      </c>
      <c r="W104" s="12"/>
      <c r="X104" s="3" t="s">
        <v>371</v>
      </c>
      <c r="Y104" s="9" t="str">
        <f t="shared" ref="Y104" si="29">HYPERLINK(X104, "VIEW")</f>
        <v>VIEW</v>
      </c>
    </row>
    <row r="105" spans="1:27">
      <c r="A105" s="3">
        <v>78</v>
      </c>
      <c r="B105" s="3" t="s">
        <v>386</v>
      </c>
      <c r="D105" s="3" t="s">
        <v>201</v>
      </c>
      <c r="H105" s="4">
        <v>970</v>
      </c>
      <c r="I105" s="3" t="s">
        <v>24</v>
      </c>
      <c r="J105" s="3" t="s">
        <v>391</v>
      </c>
      <c r="K105" s="3" t="s">
        <v>392</v>
      </c>
      <c r="L105" s="15">
        <v>37622</v>
      </c>
      <c r="M105" s="3" t="s">
        <v>393</v>
      </c>
      <c r="N105" s="4" t="str">
        <f t="shared" ref="N105:N116" si="30">TEXT(L105, "mmm/yyyy")</f>
        <v>Jan/2003</v>
      </c>
      <c r="O105" s="3" t="s">
        <v>41</v>
      </c>
      <c r="P105" s="3" t="s">
        <v>41</v>
      </c>
      <c r="Q105" s="3" t="s">
        <v>30</v>
      </c>
      <c r="U105" s="3" t="s">
        <v>394</v>
      </c>
      <c r="V105" s="9" t="str">
        <f t="shared" ref="V105:V114" si="31">(HYPERLINK(U105, "VIEW"))</f>
        <v>VIEW</v>
      </c>
      <c r="W105" s="12"/>
      <c r="X105" s="3" t="s">
        <v>395</v>
      </c>
      <c r="Y105" s="9" t="str">
        <f t="shared" ref="Y105:Y111" si="32">HYPERLINK(X105, "VIEW")</f>
        <v>VIEW</v>
      </c>
    </row>
    <row r="106" spans="1:27">
      <c r="A106" s="3">
        <v>79</v>
      </c>
      <c r="B106" s="3" t="s">
        <v>386</v>
      </c>
      <c r="D106" s="3" t="s">
        <v>201</v>
      </c>
      <c r="H106" s="4">
        <v>970</v>
      </c>
      <c r="I106" s="3" t="s">
        <v>24</v>
      </c>
      <c r="J106" s="3" t="s">
        <v>108</v>
      </c>
      <c r="K106" s="3" t="s">
        <v>284</v>
      </c>
      <c r="L106" s="15">
        <v>38047</v>
      </c>
      <c r="M106" s="3" t="s">
        <v>396</v>
      </c>
      <c r="N106" s="4" t="str">
        <f t="shared" si="30"/>
        <v>Mar/2004</v>
      </c>
      <c r="O106" s="3" t="s">
        <v>397</v>
      </c>
      <c r="P106" s="3" t="s">
        <v>398</v>
      </c>
      <c r="Q106" s="3" t="s">
        <v>30</v>
      </c>
      <c r="U106" s="3" t="s">
        <v>399</v>
      </c>
      <c r="V106" s="9" t="str">
        <f t="shared" si="31"/>
        <v>VIEW</v>
      </c>
      <c r="W106" s="12"/>
      <c r="X106" s="3" t="s">
        <v>400</v>
      </c>
      <c r="Y106" s="9" t="str">
        <f t="shared" si="32"/>
        <v>VIEW</v>
      </c>
    </row>
    <row r="107" spans="1:27">
      <c r="A107" s="3">
        <v>74</v>
      </c>
      <c r="B107" s="3" t="s">
        <v>368</v>
      </c>
      <c r="D107" s="3" t="s">
        <v>201</v>
      </c>
      <c r="I107" s="3" t="s">
        <v>24</v>
      </c>
      <c r="J107" s="3" t="s">
        <v>372</v>
      </c>
      <c r="K107" s="3" t="s">
        <v>284</v>
      </c>
      <c r="L107" s="15">
        <v>38322</v>
      </c>
      <c r="M107" s="3" t="s">
        <v>373</v>
      </c>
      <c r="N107" s="4" t="str">
        <f t="shared" si="30"/>
        <v>Dec/2004</v>
      </c>
      <c r="O107" s="3" t="s">
        <v>374</v>
      </c>
      <c r="P107" s="3" t="s">
        <v>41</v>
      </c>
      <c r="Q107" s="3" t="s">
        <v>30</v>
      </c>
      <c r="U107" s="3" t="s">
        <v>375</v>
      </c>
      <c r="V107" s="9" t="str">
        <f t="shared" si="31"/>
        <v>VIEW</v>
      </c>
      <c r="W107" s="12"/>
      <c r="X107" s="3" t="s">
        <v>376</v>
      </c>
      <c r="Y107" s="9" t="str">
        <f t="shared" si="32"/>
        <v>VIEW</v>
      </c>
    </row>
    <row r="108" spans="1:27">
      <c r="A108" s="3">
        <v>75</v>
      </c>
      <c r="B108" s="3" t="s">
        <v>368</v>
      </c>
      <c r="D108" s="3" t="s">
        <v>201</v>
      </c>
      <c r="I108" s="3" t="s">
        <v>24</v>
      </c>
      <c r="J108" s="3" t="s">
        <v>377</v>
      </c>
      <c r="K108" s="3" t="s">
        <v>378</v>
      </c>
      <c r="L108" s="15">
        <v>38626</v>
      </c>
      <c r="M108" s="3" t="s">
        <v>379</v>
      </c>
      <c r="N108" s="4" t="str">
        <f t="shared" si="30"/>
        <v>Oct/2005</v>
      </c>
      <c r="O108" s="3" t="s">
        <v>380</v>
      </c>
      <c r="P108" s="3" t="s">
        <v>106</v>
      </c>
      <c r="Q108" s="3" t="s">
        <v>30</v>
      </c>
      <c r="U108" s="3" t="s">
        <v>381</v>
      </c>
      <c r="V108" s="9" t="str">
        <f t="shared" si="31"/>
        <v>VIEW</v>
      </c>
      <c r="W108" s="12"/>
      <c r="X108" s="3" t="s">
        <v>382</v>
      </c>
      <c r="Y108" s="9" t="str">
        <f t="shared" si="32"/>
        <v>VIEW</v>
      </c>
    </row>
    <row r="109" spans="1:27">
      <c r="A109" s="3">
        <v>76</v>
      </c>
      <c r="B109" s="3" t="s">
        <v>368</v>
      </c>
      <c r="D109" s="3" t="s">
        <v>201</v>
      </c>
      <c r="I109" s="3" t="s">
        <v>24</v>
      </c>
      <c r="J109" s="3" t="s">
        <v>46</v>
      </c>
      <c r="K109" s="3" t="s">
        <v>47</v>
      </c>
      <c r="L109" s="15">
        <v>38899</v>
      </c>
      <c r="M109" s="3" t="s">
        <v>383</v>
      </c>
      <c r="N109" s="4" t="str">
        <f t="shared" si="30"/>
        <v>Jul/2006</v>
      </c>
      <c r="O109" s="3" t="s">
        <v>41</v>
      </c>
      <c r="P109" s="3" t="s">
        <v>41</v>
      </c>
      <c r="Q109" s="3" t="s">
        <v>30</v>
      </c>
      <c r="U109" s="3" t="s">
        <v>384</v>
      </c>
      <c r="V109" s="9" t="str">
        <f t="shared" si="31"/>
        <v>VIEW</v>
      </c>
      <c r="W109" s="12"/>
      <c r="X109" s="3" t="s">
        <v>385</v>
      </c>
      <c r="Y109" s="9" t="str">
        <f t="shared" si="32"/>
        <v>VIEW</v>
      </c>
    </row>
    <row r="110" spans="1:27">
      <c r="A110" s="3">
        <v>77</v>
      </c>
      <c r="B110" s="3" t="s">
        <v>386</v>
      </c>
      <c r="D110" s="3" t="s">
        <v>201</v>
      </c>
      <c r="H110" s="4">
        <v>970</v>
      </c>
      <c r="I110" s="3" t="s">
        <v>24</v>
      </c>
      <c r="J110" s="3" t="s">
        <v>349</v>
      </c>
      <c r="K110" s="3" t="s">
        <v>290</v>
      </c>
      <c r="L110" s="15">
        <v>39142</v>
      </c>
      <c r="M110" s="3" t="s">
        <v>387</v>
      </c>
      <c r="N110" s="4" t="str">
        <f t="shared" si="30"/>
        <v>Mar/2007</v>
      </c>
      <c r="O110" s="3" t="s">
        <v>388</v>
      </c>
      <c r="P110" s="3" t="s">
        <v>41</v>
      </c>
      <c r="Q110" s="3" t="s">
        <v>30</v>
      </c>
      <c r="R110" s="3" t="s">
        <v>354</v>
      </c>
      <c r="U110" s="3" t="s">
        <v>389</v>
      </c>
      <c r="V110" s="9" t="str">
        <f t="shared" si="31"/>
        <v>VIEW</v>
      </c>
      <c r="W110" s="12"/>
      <c r="X110" s="3" t="s">
        <v>390</v>
      </c>
      <c r="Y110" s="9" t="str">
        <f t="shared" si="32"/>
        <v>VIEW</v>
      </c>
    </row>
    <row r="111" spans="1:27">
      <c r="A111" s="3">
        <v>80</v>
      </c>
      <c r="B111" s="3" t="s">
        <v>386</v>
      </c>
      <c r="D111" s="3" t="s">
        <v>201</v>
      </c>
      <c r="H111" s="4">
        <v>970</v>
      </c>
      <c r="I111" s="3" t="s">
        <v>24</v>
      </c>
      <c r="J111" s="3" t="s">
        <v>38</v>
      </c>
      <c r="K111" s="3" t="s">
        <v>290</v>
      </c>
      <c r="L111" s="15">
        <v>39142</v>
      </c>
      <c r="M111" s="3" t="s">
        <v>401</v>
      </c>
      <c r="N111" s="4" t="str">
        <f t="shared" si="30"/>
        <v>Mar/2007</v>
      </c>
      <c r="O111" s="3" t="s">
        <v>402</v>
      </c>
      <c r="P111" s="3" t="s">
        <v>41</v>
      </c>
      <c r="Q111" s="3" t="s">
        <v>30</v>
      </c>
      <c r="U111" s="3" t="s">
        <v>403</v>
      </c>
      <c r="V111" s="9" t="str">
        <f t="shared" si="31"/>
        <v>VIEW</v>
      </c>
      <c r="W111" s="12"/>
      <c r="X111" s="3" t="s">
        <v>404</v>
      </c>
      <c r="Y111" s="9" t="str">
        <f t="shared" si="32"/>
        <v>VIEW</v>
      </c>
    </row>
    <row r="112" spans="1:27">
      <c r="A112" s="3">
        <v>81</v>
      </c>
      <c r="B112" s="3" t="s">
        <v>386</v>
      </c>
      <c r="D112" s="3" t="s">
        <v>201</v>
      </c>
      <c r="H112" s="4">
        <v>970</v>
      </c>
      <c r="I112" s="3" t="s">
        <v>24</v>
      </c>
      <c r="J112" s="3" t="s">
        <v>405</v>
      </c>
      <c r="K112" s="3" t="s">
        <v>290</v>
      </c>
      <c r="L112" s="15">
        <v>39173</v>
      </c>
      <c r="M112" s="3" t="s">
        <v>406</v>
      </c>
      <c r="N112" s="4" t="str">
        <f t="shared" si="30"/>
        <v>Apr/2007</v>
      </c>
      <c r="O112" s="3" t="s">
        <v>407</v>
      </c>
      <c r="P112" s="3" t="s">
        <v>41</v>
      </c>
      <c r="Q112" s="3" t="s">
        <v>106</v>
      </c>
      <c r="U112" s="3" t="s">
        <v>408</v>
      </c>
      <c r="V112" s="9" t="str">
        <f t="shared" si="31"/>
        <v>VIEW</v>
      </c>
      <c r="W112" s="12"/>
      <c r="Y112" s="9"/>
    </row>
    <row r="113" spans="1:25">
      <c r="A113" s="3">
        <v>82</v>
      </c>
      <c r="B113" s="3" t="s">
        <v>386</v>
      </c>
      <c r="D113" s="3" t="s">
        <v>201</v>
      </c>
      <c r="H113" s="4">
        <v>970</v>
      </c>
      <c r="I113" s="3" t="s">
        <v>24</v>
      </c>
      <c r="J113" s="3" t="s">
        <v>409</v>
      </c>
      <c r="K113" s="3" t="s">
        <v>290</v>
      </c>
      <c r="L113" s="15">
        <v>39600</v>
      </c>
      <c r="M113" s="3" t="s">
        <v>410</v>
      </c>
      <c r="N113" s="4" t="str">
        <f t="shared" si="30"/>
        <v>Jun/2008</v>
      </c>
      <c r="O113" s="3" t="s">
        <v>41</v>
      </c>
      <c r="P113" s="3" t="s">
        <v>41</v>
      </c>
      <c r="Q113" s="3" t="s">
        <v>30</v>
      </c>
      <c r="U113" s="3" t="s">
        <v>411</v>
      </c>
      <c r="V113" s="9" t="str">
        <f t="shared" si="31"/>
        <v>VIEW</v>
      </c>
      <c r="W113" s="12"/>
      <c r="X113" s="3" t="s">
        <v>412</v>
      </c>
      <c r="Y113" s="9" t="str">
        <f>HYPERLINK(X113, "VIEW")</f>
        <v>VIEW</v>
      </c>
    </row>
    <row r="114" spans="1:25">
      <c r="A114" s="3">
        <v>85</v>
      </c>
      <c r="B114" s="3" t="s">
        <v>386</v>
      </c>
      <c r="D114" s="3" t="s">
        <v>201</v>
      </c>
      <c r="H114" s="4">
        <v>970</v>
      </c>
      <c r="I114" s="3" t="s">
        <v>24</v>
      </c>
      <c r="J114" s="3" t="s">
        <v>415</v>
      </c>
      <c r="K114" s="3" t="s">
        <v>416</v>
      </c>
      <c r="L114" s="15">
        <v>41548</v>
      </c>
      <c r="M114" s="3" t="s">
        <v>41</v>
      </c>
      <c r="N114" s="4" t="str">
        <f t="shared" si="30"/>
        <v>Oct/2013</v>
      </c>
      <c r="O114" s="3" t="s">
        <v>41</v>
      </c>
      <c r="P114" s="3" t="s">
        <v>41</v>
      </c>
      <c r="Q114" s="3" t="s">
        <v>30</v>
      </c>
      <c r="U114" s="3" t="s">
        <v>81</v>
      </c>
      <c r="V114" s="9" t="str">
        <f t="shared" si="31"/>
        <v>VIEW</v>
      </c>
      <c r="W114" s="12"/>
      <c r="X114" s="3" t="s">
        <v>417</v>
      </c>
      <c r="Y114" s="9" t="str">
        <f>HYPERLINK(X114, "VIEW")</f>
        <v>VIEW</v>
      </c>
    </row>
    <row r="115" spans="1:25">
      <c r="A115" s="3">
        <v>83</v>
      </c>
      <c r="B115" s="3" t="s">
        <v>386</v>
      </c>
      <c r="D115" s="3" t="s">
        <v>201</v>
      </c>
      <c r="H115" s="4">
        <v>970</v>
      </c>
      <c r="I115" s="3" t="s">
        <v>24</v>
      </c>
      <c r="J115" s="3" t="s">
        <v>89</v>
      </c>
      <c r="K115" s="3" t="s">
        <v>39</v>
      </c>
      <c r="L115" s="15">
        <v>41609</v>
      </c>
      <c r="M115" s="3" t="s">
        <v>41</v>
      </c>
      <c r="N115" s="4" t="str">
        <f t="shared" si="30"/>
        <v>Dec/2013</v>
      </c>
      <c r="O115" s="3" t="s">
        <v>41</v>
      </c>
      <c r="P115" s="3" t="s">
        <v>41</v>
      </c>
      <c r="Q115" s="3" t="s">
        <v>106</v>
      </c>
      <c r="V115" s="9"/>
      <c r="W115" s="12"/>
      <c r="Y115" s="9"/>
    </row>
    <row r="116" spans="1:25">
      <c r="A116" s="3">
        <v>84</v>
      </c>
      <c r="B116" s="3" t="s">
        <v>386</v>
      </c>
      <c r="D116" s="3" t="s">
        <v>201</v>
      </c>
      <c r="H116" s="4">
        <v>970</v>
      </c>
      <c r="I116" s="3" t="s">
        <v>24</v>
      </c>
      <c r="J116" s="3" t="s">
        <v>413</v>
      </c>
      <c r="K116" s="3" t="s">
        <v>414</v>
      </c>
      <c r="L116" s="15">
        <v>41609</v>
      </c>
      <c r="M116" s="3" t="s">
        <v>41</v>
      </c>
      <c r="N116" s="4" t="str">
        <f t="shared" si="30"/>
        <v>Dec/2013</v>
      </c>
      <c r="O116" s="3" t="s">
        <v>41</v>
      </c>
      <c r="P116" s="3" t="s">
        <v>41</v>
      </c>
      <c r="Q116" s="3" t="s">
        <v>106</v>
      </c>
      <c r="U116" s="3" t="s">
        <v>81</v>
      </c>
      <c r="V116" s="9" t="str">
        <f>(HYPERLINK(U116, "VIEW"))</f>
        <v>VIEW</v>
      </c>
      <c r="W116" s="12"/>
      <c r="Y116" s="9"/>
    </row>
    <row r="117" spans="1:25">
      <c r="A117" s="3">
        <v>86</v>
      </c>
      <c r="B117" s="3" t="s">
        <v>418</v>
      </c>
      <c r="D117" s="3" t="s">
        <v>419</v>
      </c>
      <c r="I117" s="3" t="s">
        <v>24</v>
      </c>
      <c r="J117" s="3" t="s">
        <v>420</v>
      </c>
      <c r="K117" s="3" t="s">
        <v>421</v>
      </c>
      <c r="L117" s="15">
        <v>37196</v>
      </c>
      <c r="M117" s="3" t="s">
        <v>422</v>
      </c>
      <c r="N117" s="4" t="str">
        <f t="shared" si="25"/>
        <v>Nov/2001</v>
      </c>
      <c r="O117" s="3" t="s">
        <v>423</v>
      </c>
      <c r="P117" s="3" t="s">
        <v>41</v>
      </c>
      <c r="Q117" s="3" t="s">
        <v>30</v>
      </c>
      <c r="U117" s="3" t="s">
        <v>424</v>
      </c>
      <c r="V117" s="9" t="str">
        <f t="shared" ref="V117:V121" si="33">(HYPERLINK(U117, "VIEW"))</f>
        <v>VIEW</v>
      </c>
      <c r="W117" s="12"/>
      <c r="X117" s="3" t="s">
        <v>425</v>
      </c>
      <c r="Y117" s="9" t="str">
        <f>HYPERLINK(X117, "VIEW")</f>
        <v>VIEW</v>
      </c>
    </row>
    <row r="118" spans="1:25">
      <c r="A118" s="3">
        <v>87</v>
      </c>
      <c r="B118" s="3" t="s">
        <v>426</v>
      </c>
      <c r="C118" s="3" t="s">
        <v>427</v>
      </c>
      <c r="D118" s="3" t="s">
        <v>428</v>
      </c>
      <c r="H118" s="4">
        <v>1581</v>
      </c>
      <c r="I118" s="3" t="s">
        <v>24</v>
      </c>
      <c r="J118" s="3" t="s">
        <v>108</v>
      </c>
      <c r="K118" s="3" t="s">
        <v>39</v>
      </c>
      <c r="L118" s="15">
        <v>40118</v>
      </c>
      <c r="M118" s="3" t="s">
        <v>429</v>
      </c>
      <c r="N118" s="4" t="str">
        <f t="shared" si="25"/>
        <v>Nov/2009</v>
      </c>
      <c r="O118" s="3" t="s">
        <v>110</v>
      </c>
      <c r="P118" s="3" t="s">
        <v>29</v>
      </c>
      <c r="Q118" s="3" t="s">
        <v>106</v>
      </c>
      <c r="U118" s="3" t="s">
        <v>430</v>
      </c>
      <c r="V118" s="9" t="str">
        <f t="shared" si="33"/>
        <v>VIEW</v>
      </c>
      <c r="W118" s="12"/>
      <c r="Y118" s="9"/>
    </row>
    <row r="119" spans="1:25">
      <c r="A119" s="3">
        <v>88</v>
      </c>
      <c r="B119" s="3" t="s">
        <v>426</v>
      </c>
      <c r="C119" s="3" t="s">
        <v>427</v>
      </c>
      <c r="D119" s="3" t="s">
        <v>428</v>
      </c>
      <c r="H119" s="4">
        <v>1581</v>
      </c>
      <c r="I119" s="3" t="s">
        <v>24</v>
      </c>
      <c r="J119" s="3" t="s">
        <v>97</v>
      </c>
      <c r="K119" s="3" t="s">
        <v>62</v>
      </c>
      <c r="L119" s="15">
        <v>40422</v>
      </c>
      <c r="M119" s="3" t="s">
        <v>431</v>
      </c>
      <c r="N119" s="4" t="str">
        <f t="shared" si="25"/>
        <v>Sep/2010</v>
      </c>
      <c r="O119" s="3" t="s">
        <v>41</v>
      </c>
      <c r="P119" s="3" t="s">
        <v>41</v>
      </c>
      <c r="Q119" s="3" t="s">
        <v>30</v>
      </c>
      <c r="R119" s="3" t="s">
        <v>432</v>
      </c>
      <c r="U119" s="3" t="s">
        <v>433</v>
      </c>
      <c r="V119" s="9" t="str">
        <f t="shared" si="33"/>
        <v>VIEW</v>
      </c>
      <c r="W119" s="12"/>
      <c r="X119" s="3" t="s">
        <v>434</v>
      </c>
      <c r="Y119" s="9" t="str">
        <f>HYPERLINK(X119, "VIEW")</f>
        <v>VIEW</v>
      </c>
    </row>
    <row r="120" spans="1:25">
      <c r="A120" s="3">
        <v>89</v>
      </c>
      <c r="B120" s="3" t="s">
        <v>426</v>
      </c>
      <c r="C120" s="3" t="s">
        <v>427</v>
      </c>
      <c r="D120" s="3" t="s">
        <v>428</v>
      </c>
      <c r="H120" s="4">
        <v>1581</v>
      </c>
      <c r="I120" s="3" t="s">
        <v>24</v>
      </c>
      <c r="J120" s="3" t="s">
        <v>118</v>
      </c>
      <c r="K120" s="3" t="s">
        <v>62</v>
      </c>
      <c r="L120" s="15">
        <v>40575</v>
      </c>
      <c r="M120" s="3" t="s">
        <v>435</v>
      </c>
      <c r="N120" s="4" t="str">
        <f t="shared" si="25"/>
        <v>Feb/2011</v>
      </c>
      <c r="O120" s="3" t="s">
        <v>436</v>
      </c>
      <c r="P120" s="3" t="s">
        <v>65</v>
      </c>
      <c r="Q120" s="3" t="s">
        <v>106</v>
      </c>
      <c r="R120" s="3" t="s">
        <v>437</v>
      </c>
      <c r="S120" s="3" t="s">
        <v>41</v>
      </c>
      <c r="U120" s="3" t="s">
        <v>438</v>
      </c>
      <c r="V120" s="9" t="str">
        <f t="shared" si="33"/>
        <v>VIEW</v>
      </c>
      <c r="W120" s="12"/>
      <c r="Y120" s="9"/>
    </row>
    <row r="121" spans="1:25">
      <c r="A121" s="3">
        <v>90</v>
      </c>
      <c r="B121" s="3" t="s">
        <v>426</v>
      </c>
      <c r="C121" s="3" t="s">
        <v>427</v>
      </c>
      <c r="D121" s="3" t="s">
        <v>428</v>
      </c>
      <c r="H121" s="4">
        <v>1581</v>
      </c>
      <c r="I121" s="3" t="s">
        <v>24</v>
      </c>
      <c r="J121" s="3" t="s">
        <v>69</v>
      </c>
      <c r="K121" s="3" t="s">
        <v>62</v>
      </c>
      <c r="L121" s="15">
        <v>41091</v>
      </c>
      <c r="M121" s="3" t="s">
        <v>439</v>
      </c>
      <c r="N121" s="4" t="str">
        <f t="shared" si="25"/>
        <v>Jul/2012</v>
      </c>
      <c r="O121" s="3" t="s">
        <v>440</v>
      </c>
      <c r="P121" s="3" t="s">
        <v>106</v>
      </c>
      <c r="Q121" s="3" t="s">
        <v>30</v>
      </c>
      <c r="R121" s="3" t="s">
        <v>441</v>
      </c>
      <c r="S121" s="3" t="s">
        <v>41</v>
      </c>
      <c r="U121" s="3" t="s">
        <v>442</v>
      </c>
      <c r="V121" s="9" t="str">
        <f t="shared" si="33"/>
        <v>VIEW</v>
      </c>
      <c r="W121" s="12"/>
      <c r="X121" s="3" t="s">
        <v>443</v>
      </c>
      <c r="Y121" s="9" t="str">
        <f>HYPERLINK(X121, "VIEW")</f>
        <v>VIEW</v>
      </c>
    </row>
    <row r="122" spans="1:25">
      <c r="A122" s="3">
        <v>91</v>
      </c>
      <c r="B122" s="3" t="s">
        <v>444</v>
      </c>
      <c r="D122" s="3" t="s">
        <v>189</v>
      </c>
      <c r="H122" s="4">
        <v>674</v>
      </c>
      <c r="I122" s="3" t="s">
        <v>24</v>
      </c>
      <c r="J122" s="3" t="s">
        <v>25</v>
      </c>
      <c r="K122" s="3" t="s">
        <v>26</v>
      </c>
      <c r="L122" s="15">
        <v>41760</v>
      </c>
      <c r="M122" s="3" t="s">
        <v>445</v>
      </c>
      <c r="N122" s="4" t="str">
        <f t="shared" si="25"/>
        <v>May/2014</v>
      </c>
      <c r="O122" s="3" t="s">
        <v>118</v>
      </c>
      <c r="P122" s="3" t="s">
        <v>29</v>
      </c>
      <c r="Q122" s="3" t="s">
        <v>30</v>
      </c>
      <c r="V122" s="9"/>
      <c r="W122" s="12"/>
      <c r="X122" s="3" t="s">
        <v>446</v>
      </c>
      <c r="Y122" s="9" t="str">
        <f>HYPERLINK(X122, "VIEW")</f>
        <v>VIEW</v>
      </c>
    </row>
    <row r="123" spans="1:25">
      <c r="A123" s="3">
        <v>100</v>
      </c>
      <c r="B123" s="3" t="s">
        <v>444</v>
      </c>
      <c r="D123" s="3" t="s">
        <v>189</v>
      </c>
      <c r="H123" s="4">
        <v>674</v>
      </c>
      <c r="I123" s="3" t="s">
        <v>24</v>
      </c>
      <c r="J123" s="3" t="s">
        <v>216</v>
      </c>
      <c r="K123" s="3" t="s">
        <v>26</v>
      </c>
      <c r="L123" s="11">
        <v>41760</v>
      </c>
      <c r="N123" s="4" t="str">
        <f>TEXT(L123, "mmmm/yyyy")</f>
        <v>May/2014</v>
      </c>
      <c r="O123" s="3" t="s">
        <v>217</v>
      </c>
      <c r="P123" s="3" t="s">
        <v>29</v>
      </c>
      <c r="Q123" s="3" t="s">
        <v>30</v>
      </c>
      <c r="U123" s="10" t="s">
        <v>447</v>
      </c>
      <c r="V123" s="9" t="str">
        <f>(HYPERLINK(U123, "VIEW"))</f>
        <v>VIEW</v>
      </c>
      <c r="W123" s="12"/>
      <c r="X123" s="10" t="s">
        <v>448</v>
      </c>
      <c r="Y123" s="9" t="str">
        <f>HYPERLINK(X123, "VIEW")</f>
        <v>VIEW</v>
      </c>
    </row>
    <row r="124" spans="1:25">
      <c r="A124" s="3">
        <v>92</v>
      </c>
      <c r="B124" s="3" t="s">
        <v>449</v>
      </c>
      <c r="D124" s="3" t="s">
        <v>450</v>
      </c>
      <c r="H124" s="4">
        <v>860</v>
      </c>
      <c r="I124" s="3" t="s">
        <v>451</v>
      </c>
      <c r="J124" s="3" t="s">
        <v>108</v>
      </c>
      <c r="K124" s="3" t="s">
        <v>452</v>
      </c>
      <c r="L124" s="15">
        <v>37288</v>
      </c>
      <c r="M124" s="3" t="s">
        <v>453</v>
      </c>
      <c r="N124" s="4" t="str">
        <f>TEXT(L124, "mmm/yyyy")</f>
        <v>Feb/2002</v>
      </c>
      <c r="O124" s="3" t="s">
        <v>260</v>
      </c>
      <c r="P124" s="3" t="s">
        <v>106</v>
      </c>
      <c r="Q124" s="3" t="s">
        <v>106</v>
      </c>
      <c r="R124" s="3" t="s">
        <v>454</v>
      </c>
      <c r="S124" s="3" t="s">
        <v>41</v>
      </c>
      <c r="U124" s="3" t="s">
        <v>455</v>
      </c>
      <c r="V124" s="9" t="str">
        <f>(HYPERLINK(U124, "VIEW"))</f>
        <v>VIEW</v>
      </c>
      <c r="W124" s="12"/>
      <c r="Y124" s="9"/>
    </row>
    <row r="125" spans="1:25">
      <c r="A125" s="3">
        <v>93</v>
      </c>
      <c r="B125" s="3" t="s">
        <v>41</v>
      </c>
      <c r="C125" s="3" t="s">
        <v>41</v>
      </c>
      <c r="D125" s="3" t="s">
        <v>41</v>
      </c>
      <c r="I125" s="3" t="s">
        <v>41</v>
      </c>
      <c r="J125" s="3" t="s">
        <v>456</v>
      </c>
      <c r="K125" s="3" t="s">
        <v>457</v>
      </c>
      <c r="L125" s="15">
        <v>39904</v>
      </c>
      <c r="M125" s="3" t="s">
        <v>41</v>
      </c>
      <c r="N125" s="4" t="str">
        <f>TEXT(L125, "mmm/yyyy")</f>
        <v>Apr/2009</v>
      </c>
      <c r="O125" s="3" t="s">
        <v>41</v>
      </c>
      <c r="P125" s="3" t="s">
        <v>41</v>
      </c>
      <c r="Q125" s="3" t="s">
        <v>30</v>
      </c>
      <c r="U125" s="3" t="s">
        <v>81</v>
      </c>
      <c r="V125" s="9"/>
      <c r="W125" s="12"/>
      <c r="X125" s="3" t="s">
        <v>458</v>
      </c>
      <c r="Y125" s="9" t="str">
        <f>HYPERLINK(X125, "VIEW")</f>
        <v>VIEW</v>
      </c>
    </row>
    <row r="126" spans="1:25">
      <c r="A126" s="3">
        <v>101</v>
      </c>
      <c r="B126" s="3" t="s">
        <v>41</v>
      </c>
      <c r="C126" s="3" t="s">
        <v>41</v>
      </c>
      <c r="D126" s="3" t="s">
        <v>41</v>
      </c>
      <c r="I126" s="3" t="s">
        <v>41</v>
      </c>
      <c r="J126" s="3" t="s">
        <v>459</v>
      </c>
      <c r="K126" s="3" t="s">
        <v>460</v>
      </c>
      <c r="L126" s="11">
        <v>40179</v>
      </c>
      <c r="N126" s="4" t="str">
        <f>TEXT(L126, "mmmm/yyyy")</f>
        <v>January/2010</v>
      </c>
      <c r="O126" s="3" t="s">
        <v>41</v>
      </c>
      <c r="P126" s="3" t="s">
        <v>41</v>
      </c>
      <c r="Q126" s="3" t="s">
        <v>30</v>
      </c>
      <c r="V126" s="9"/>
      <c r="W126" s="12"/>
      <c r="X126" s="10" t="s">
        <v>461</v>
      </c>
      <c r="Y126" s="9" t="str">
        <f>HYPERLINK(X126, "VIEW")</f>
        <v>VIEW</v>
      </c>
    </row>
  </sheetData>
  <sortState ref="A105:AB116">
    <sortCondition ref="L105:L116"/>
  </sortState>
  <hyperlinks>
    <hyperlink ref="U18" r:id="rId1"/>
    <hyperlink ref="U21" r:id="rId2"/>
    <hyperlink ref="U57" r:id="rId3"/>
    <hyperlink ref="U65" r:id="rId4"/>
    <hyperlink ref="U74" r:id="rId5"/>
    <hyperlink ref="U123" r:id="rId6"/>
    <hyperlink ref="X18" r:id="rId7"/>
    <hyperlink ref="X21" r:id="rId8"/>
    <hyperlink ref="X57" r:id="rId9"/>
    <hyperlink ref="X3" r:id="rId10"/>
    <hyperlink ref="X65" r:id="rId11"/>
    <hyperlink ref="X74" r:id="rId12"/>
    <hyperlink ref="X123" r:id="rId13"/>
    <hyperlink ref="X126" r:id="rId14"/>
    <hyperlink ref="X56" r:id="rId15"/>
    <hyperlink ref="X22" r:id="rId16"/>
    <hyperlink ref="X2" r:id="rId17"/>
    <hyperlink ref="X78" r:id="rId18"/>
    <hyperlink ref="X87" r:id="rId19"/>
    <hyperlink ref="X40" r:id="rId20"/>
    <hyperlink ref="X70" r:id="rId21"/>
    <hyperlink ref="U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4"/>
  <sheetViews>
    <sheetView workbookViewId="0">
      <pane ySplit="1" topLeftCell="A2" activePane="bottomLeft" state="frozen"/>
      <selection activeCell="D1" sqref="D1"/>
      <selection pane="bottomLeft" activeCell="C6" sqref="C6"/>
    </sheetView>
  </sheetViews>
  <sheetFormatPr defaultRowHeight="14.4"/>
  <cols>
    <col min="1" max="1" width="6.33203125" style="4" customWidth="1"/>
    <col min="2" max="2" width="25.6640625" style="3" customWidth="1"/>
    <col min="3" max="3" width="15" style="3" customWidth="1"/>
    <col min="4" max="4" width="34.109375" style="3" customWidth="1"/>
    <col min="5" max="5" width="25.33203125" style="3" customWidth="1"/>
    <col min="6" max="6" width="11.6640625" style="4" customWidth="1"/>
    <col min="7" max="7" width="21.109375" style="3" customWidth="1"/>
    <col min="8" max="8" width="19.6640625" style="3" customWidth="1"/>
    <col min="9" max="9" width="19.88671875" style="3" customWidth="1"/>
    <col min="10" max="10" width="23.109375" style="3" customWidth="1"/>
    <col min="11" max="11" width="36.88671875" style="6" customWidth="1"/>
    <col min="12" max="15" width="11.109375" style="3" customWidth="1"/>
    <col min="16" max="16" width="17.109375" style="3" customWidth="1"/>
    <col min="17" max="16384" width="8.88671875" style="3"/>
  </cols>
  <sheetData>
    <row r="1" spans="1:29">
      <c r="A1" s="1" t="s">
        <v>0</v>
      </c>
      <c r="B1" s="1" t="s">
        <v>1</v>
      </c>
      <c r="C1" s="1" t="s">
        <v>584</v>
      </c>
      <c r="D1" s="1" t="s">
        <v>569</v>
      </c>
      <c r="E1" s="1" t="s">
        <v>5</v>
      </c>
      <c r="F1" s="1" t="s">
        <v>574</v>
      </c>
      <c r="G1" s="1" t="s">
        <v>573</v>
      </c>
      <c r="H1" s="1" t="s">
        <v>572</v>
      </c>
      <c r="I1" s="1" t="s">
        <v>571</v>
      </c>
      <c r="J1" s="1" t="s">
        <v>570</v>
      </c>
      <c r="K1" s="1" t="s">
        <v>576</v>
      </c>
      <c r="L1" s="1" t="s">
        <v>581</v>
      </c>
      <c r="M1" s="1" t="s">
        <v>582</v>
      </c>
      <c r="N1" s="1" t="s">
        <v>583</v>
      </c>
      <c r="O1" s="1" t="s">
        <v>552</v>
      </c>
      <c r="P1" s="1" t="s">
        <v>568</v>
      </c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>
      <c r="A2" s="4">
        <v>1</v>
      </c>
      <c r="B2" s="3" t="s">
        <v>22</v>
      </c>
      <c r="C2" s="4">
        <v>1451</v>
      </c>
      <c r="D2" s="3" t="s">
        <v>23</v>
      </c>
      <c r="E2" s="3" t="s">
        <v>414</v>
      </c>
      <c r="F2" s="5">
        <v>5.64</v>
      </c>
      <c r="G2" s="4" t="s">
        <v>558</v>
      </c>
      <c r="H2" s="4" t="s">
        <v>559</v>
      </c>
      <c r="I2" s="4" t="s">
        <v>41</v>
      </c>
      <c r="J2" s="4" t="s">
        <v>562</v>
      </c>
      <c r="K2" s="6" t="s">
        <v>579</v>
      </c>
      <c r="L2" s="4" t="s">
        <v>558</v>
      </c>
      <c r="M2" s="4" t="s">
        <v>558</v>
      </c>
      <c r="N2" s="4" t="s">
        <v>558</v>
      </c>
      <c r="O2" s="4" t="s">
        <v>558</v>
      </c>
      <c r="P2" s="4" t="s">
        <v>41</v>
      </c>
      <c r="Q2" s="4"/>
      <c r="R2" s="4"/>
    </row>
    <row r="3" spans="1:29">
      <c r="A3" s="4">
        <v>2</v>
      </c>
      <c r="B3" s="3" t="s">
        <v>35</v>
      </c>
      <c r="C3" s="4">
        <v>1315</v>
      </c>
      <c r="D3" s="3" t="s">
        <v>37</v>
      </c>
      <c r="E3" s="3" t="s">
        <v>414</v>
      </c>
      <c r="F3" s="5">
        <v>3.75</v>
      </c>
      <c r="G3" s="4" t="s">
        <v>558</v>
      </c>
      <c r="H3" s="4" t="s">
        <v>559</v>
      </c>
      <c r="I3" s="4" t="s">
        <v>41</v>
      </c>
      <c r="J3" s="4" t="s">
        <v>562</v>
      </c>
      <c r="K3" s="6" t="s">
        <v>579</v>
      </c>
      <c r="L3" s="4" t="s">
        <v>41</v>
      </c>
      <c r="M3" s="4" t="s">
        <v>41</v>
      </c>
      <c r="N3" s="4" t="s">
        <v>41</v>
      </c>
      <c r="O3" s="4" t="s">
        <v>41</v>
      </c>
      <c r="P3" s="4" t="s">
        <v>558</v>
      </c>
    </row>
    <row r="4" spans="1:29">
      <c r="A4" s="4">
        <v>3</v>
      </c>
      <c r="B4" s="3" t="s">
        <v>52</v>
      </c>
      <c r="C4" s="4">
        <v>1280</v>
      </c>
      <c r="D4" s="3" t="s">
        <v>53</v>
      </c>
      <c r="E4" s="3" t="s">
        <v>414</v>
      </c>
      <c r="F4" s="5">
        <v>1.67</v>
      </c>
      <c r="G4" s="4" t="s">
        <v>558</v>
      </c>
      <c r="H4" s="4" t="s">
        <v>560</v>
      </c>
      <c r="I4" s="4" t="s">
        <v>41</v>
      </c>
      <c r="J4" s="4" t="s">
        <v>562</v>
      </c>
      <c r="K4" s="6" t="s">
        <v>578</v>
      </c>
      <c r="L4" s="4" t="s">
        <v>558</v>
      </c>
      <c r="M4" s="4" t="s">
        <v>558</v>
      </c>
      <c r="N4" s="4" t="s">
        <v>558</v>
      </c>
      <c r="O4" s="4" t="s">
        <v>558</v>
      </c>
      <c r="P4" s="4" t="s">
        <v>41</v>
      </c>
    </row>
    <row r="5" spans="1:29">
      <c r="A5" s="4">
        <v>4</v>
      </c>
      <c r="B5" s="3" t="s">
        <v>553</v>
      </c>
      <c r="C5" s="4">
        <v>1413</v>
      </c>
      <c r="D5" s="3" t="s">
        <v>96</v>
      </c>
      <c r="E5" s="3" t="s">
        <v>414</v>
      </c>
      <c r="F5" s="5"/>
      <c r="G5" s="4" t="s">
        <v>558</v>
      </c>
      <c r="H5" s="4" t="s">
        <v>559</v>
      </c>
      <c r="I5" s="4" t="s">
        <v>41</v>
      </c>
      <c r="J5" s="4" t="s">
        <v>562</v>
      </c>
      <c r="K5" s="6" t="s">
        <v>579</v>
      </c>
      <c r="L5" s="4" t="s">
        <v>558</v>
      </c>
      <c r="M5" s="4" t="s">
        <v>558</v>
      </c>
      <c r="N5" s="4" t="s">
        <v>558</v>
      </c>
      <c r="O5" s="4" t="s">
        <v>558</v>
      </c>
      <c r="P5" s="4" t="s">
        <v>41</v>
      </c>
    </row>
    <row r="6" spans="1:29">
      <c r="A6" s="4">
        <v>4</v>
      </c>
      <c r="B6" s="3" t="s">
        <v>101</v>
      </c>
      <c r="C6" s="4">
        <v>1413</v>
      </c>
      <c r="D6" s="3" t="s">
        <v>102</v>
      </c>
      <c r="E6" s="3" t="s">
        <v>414</v>
      </c>
      <c r="F6" s="5">
        <v>2.8</v>
      </c>
      <c r="G6" s="4" t="s">
        <v>558</v>
      </c>
      <c r="H6" s="4" t="s">
        <v>559</v>
      </c>
      <c r="I6" s="4" t="s">
        <v>41</v>
      </c>
      <c r="J6" s="4" t="s">
        <v>562</v>
      </c>
      <c r="K6" s="6" t="s">
        <v>579</v>
      </c>
      <c r="L6" s="4" t="s">
        <v>558</v>
      </c>
      <c r="M6" s="4" t="s">
        <v>558</v>
      </c>
      <c r="N6" s="4" t="s">
        <v>558</v>
      </c>
      <c r="O6" s="4" t="s">
        <v>558</v>
      </c>
      <c r="P6" s="4" t="s">
        <v>41</v>
      </c>
    </row>
    <row r="7" spans="1:29">
      <c r="A7" s="4">
        <v>5</v>
      </c>
      <c r="B7" s="3" t="s">
        <v>146</v>
      </c>
      <c r="C7" s="4">
        <v>991</v>
      </c>
      <c r="D7" s="3" t="s">
        <v>147</v>
      </c>
      <c r="E7" s="3" t="s">
        <v>414</v>
      </c>
      <c r="F7" s="5"/>
      <c r="G7" s="4"/>
      <c r="H7" s="4"/>
      <c r="I7" s="4"/>
      <c r="K7" s="6" t="s">
        <v>578</v>
      </c>
    </row>
    <row r="8" spans="1:29">
      <c r="A8" s="4">
        <v>5</v>
      </c>
      <c r="B8" s="3" t="s">
        <v>474</v>
      </c>
      <c r="C8" s="4">
        <v>991</v>
      </c>
      <c r="D8" s="3" t="s">
        <v>147</v>
      </c>
      <c r="E8" s="3" t="s">
        <v>414</v>
      </c>
      <c r="F8" s="5"/>
      <c r="G8" s="4"/>
      <c r="H8" s="4"/>
      <c r="I8" s="4"/>
      <c r="K8" s="6" t="s">
        <v>578</v>
      </c>
    </row>
    <row r="9" spans="1:29">
      <c r="A9" s="4">
        <v>5</v>
      </c>
      <c r="B9" s="3" t="s">
        <v>575</v>
      </c>
      <c r="C9" s="4">
        <v>991</v>
      </c>
      <c r="D9" s="3" t="s">
        <v>147</v>
      </c>
      <c r="E9" s="3" t="s">
        <v>414</v>
      </c>
      <c r="F9" s="5"/>
      <c r="G9" s="4"/>
      <c r="H9" s="4"/>
      <c r="I9" s="4"/>
      <c r="K9" s="6" t="s">
        <v>578</v>
      </c>
    </row>
    <row r="10" spans="1:29">
      <c r="A10" s="4">
        <v>5</v>
      </c>
      <c r="B10" s="3" t="s">
        <v>476</v>
      </c>
      <c r="C10" s="4">
        <v>991</v>
      </c>
      <c r="D10" s="3" t="s">
        <v>147</v>
      </c>
      <c r="E10" s="3" t="s">
        <v>414</v>
      </c>
      <c r="F10" s="5"/>
      <c r="G10" s="4"/>
      <c r="H10" s="4"/>
      <c r="I10" s="4"/>
      <c r="K10" s="6" t="s">
        <v>578</v>
      </c>
    </row>
    <row r="11" spans="1:29">
      <c r="A11" s="4">
        <v>5</v>
      </c>
      <c r="B11" s="3" t="s">
        <v>477</v>
      </c>
      <c r="C11" s="4">
        <v>991</v>
      </c>
      <c r="D11" s="3" t="s">
        <v>147</v>
      </c>
      <c r="E11" s="3" t="s">
        <v>414</v>
      </c>
      <c r="F11" s="5"/>
      <c r="G11" s="4"/>
      <c r="H11" s="4"/>
      <c r="I11" s="4"/>
      <c r="K11" s="6" t="s">
        <v>578</v>
      </c>
    </row>
    <row r="12" spans="1:29">
      <c r="A12" s="4">
        <v>5</v>
      </c>
      <c r="B12" s="3" t="s">
        <v>473</v>
      </c>
      <c r="C12" s="4">
        <v>991</v>
      </c>
      <c r="D12" s="3" t="s">
        <v>147</v>
      </c>
      <c r="E12" s="3" t="s">
        <v>414</v>
      </c>
      <c r="F12" s="5"/>
      <c r="G12" s="4"/>
      <c r="H12" s="4"/>
      <c r="I12" s="4"/>
      <c r="K12" s="6" t="s">
        <v>578</v>
      </c>
    </row>
    <row r="13" spans="1:29">
      <c r="A13" s="4">
        <v>5</v>
      </c>
      <c r="B13" s="3" t="s">
        <v>155</v>
      </c>
      <c r="C13" s="4">
        <v>991</v>
      </c>
      <c r="D13" s="3" t="s">
        <v>147</v>
      </c>
      <c r="E13" s="3" t="s">
        <v>414</v>
      </c>
      <c r="F13" s="5">
        <v>4.01</v>
      </c>
      <c r="G13" s="4" t="s">
        <v>558</v>
      </c>
      <c r="H13" s="4" t="s">
        <v>560</v>
      </c>
      <c r="I13" s="4" t="s">
        <v>41</v>
      </c>
      <c r="J13" s="4" t="s">
        <v>562</v>
      </c>
      <c r="K13" s="6" t="s">
        <v>578</v>
      </c>
      <c r="L13" s="4" t="s">
        <v>558</v>
      </c>
      <c r="M13" s="4" t="s">
        <v>558</v>
      </c>
      <c r="N13" s="4" t="s">
        <v>558</v>
      </c>
      <c r="O13" s="4" t="s">
        <v>558</v>
      </c>
      <c r="P13" s="4" t="s">
        <v>41</v>
      </c>
    </row>
    <row r="14" spans="1:29">
      <c r="A14" s="4">
        <v>6</v>
      </c>
      <c r="B14" s="3" t="s">
        <v>167</v>
      </c>
      <c r="C14" s="4">
        <v>990</v>
      </c>
      <c r="D14" s="3" t="s">
        <v>168</v>
      </c>
      <c r="E14" s="3" t="s">
        <v>414</v>
      </c>
      <c r="F14" s="5">
        <v>1.31</v>
      </c>
      <c r="G14" s="4" t="s">
        <v>558</v>
      </c>
      <c r="H14" s="4" t="s">
        <v>560</v>
      </c>
      <c r="I14" s="4" t="s">
        <v>41</v>
      </c>
      <c r="J14" s="4" t="s">
        <v>562</v>
      </c>
      <c r="K14" s="6" t="s">
        <v>578</v>
      </c>
      <c r="L14" s="4" t="s">
        <v>558</v>
      </c>
      <c r="M14" s="4" t="s">
        <v>558</v>
      </c>
      <c r="N14" s="4" t="s">
        <v>558</v>
      </c>
      <c r="O14" s="4" t="s">
        <v>41</v>
      </c>
      <c r="P14" s="4" t="s">
        <v>41</v>
      </c>
    </row>
    <row r="15" spans="1:29">
      <c r="A15" s="4">
        <v>7</v>
      </c>
      <c r="B15" s="3" t="s">
        <v>233</v>
      </c>
      <c r="C15" s="4">
        <v>20812</v>
      </c>
      <c r="D15" s="3" t="s">
        <v>168</v>
      </c>
      <c r="E15" s="3" t="s">
        <v>414</v>
      </c>
      <c r="F15" s="5">
        <v>1.6</v>
      </c>
      <c r="G15" s="4" t="s">
        <v>556</v>
      </c>
      <c r="H15" s="4" t="s">
        <v>41</v>
      </c>
      <c r="I15" s="4" t="s">
        <v>41</v>
      </c>
      <c r="J15" s="4" t="s">
        <v>562</v>
      </c>
      <c r="K15" s="6" t="s">
        <v>577</v>
      </c>
      <c r="L15" s="4" t="s">
        <v>558</v>
      </c>
      <c r="M15" s="4" t="s">
        <v>41</v>
      </c>
      <c r="N15" s="4" t="s">
        <v>41</v>
      </c>
      <c r="O15" s="4" t="s">
        <v>41</v>
      </c>
      <c r="P15" s="4" t="s">
        <v>41</v>
      </c>
    </row>
    <row r="16" spans="1:29">
      <c r="A16" s="4">
        <v>8</v>
      </c>
      <c r="B16" s="3" t="s">
        <v>182</v>
      </c>
      <c r="C16" s="4">
        <v>9962</v>
      </c>
      <c r="D16" s="3" t="s">
        <v>183</v>
      </c>
      <c r="E16" s="3" t="s">
        <v>148</v>
      </c>
      <c r="F16" s="5">
        <v>0.56000000000000005</v>
      </c>
      <c r="G16" s="4" t="s">
        <v>556</v>
      </c>
      <c r="H16" s="4" t="s">
        <v>41</v>
      </c>
      <c r="I16" s="4" t="s">
        <v>41</v>
      </c>
      <c r="J16" s="4" t="s">
        <v>562</v>
      </c>
      <c r="K16" s="6" t="s">
        <v>577</v>
      </c>
      <c r="L16" s="4" t="s">
        <v>558</v>
      </c>
      <c r="M16" s="4" t="s">
        <v>41</v>
      </c>
      <c r="N16" s="4" t="s">
        <v>41</v>
      </c>
      <c r="O16" s="4" t="s">
        <v>41</v>
      </c>
      <c r="P16" s="4" t="s">
        <v>41</v>
      </c>
    </row>
    <row r="17" spans="1:16">
      <c r="A17" s="4">
        <v>9</v>
      </c>
      <c r="B17" s="3" t="s">
        <v>194</v>
      </c>
      <c r="C17" s="4">
        <v>335</v>
      </c>
      <c r="D17" s="3" t="s">
        <v>195</v>
      </c>
      <c r="E17" s="3" t="s">
        <v>196</v>
      </c>
      <c r="F17" s="5">
        <v>12.23</v>
      </c>
      <c r="G17" s="4" t="s">
        <v>558</v>
      </c>
      <c r="H17" s="4" t="s">
        <v>559</v>
      </c>
      <c r="I17" s="4" t="s">
        <v>559</v>
      </c>
      <c r="J17" s="4" t="s">
        <v>563</v>
      </c>
      <c r="K17" s="6" t="s">
        <v>588</v>
      </c>
      <c r="L17" s="4" t="s">
        <v>41</v>
      </c>
      <c r="M17" s="4" t="s">
        <v>41</v>
      </c>
      <c r="N17" s="4" t="s">
        <v>41</v>
      </c>
      <c r="O17" s="4" t="s">
        <v>41</v>
      </c>
      <c r="P17" s="4" t="s">
        <v>41</v>
      </c>
    </row>
    <row r="18" spans="1:16">
      <c r="A18" s="4">
        <v>10</v>
      </c>
      <c r="B18" s="3" t="s">
        <v>200</v>
      </c>
      <c r="C18" s="4">
        <v>969</v>
      </c>
      <c r="D18" s="3" t="s">
        <v>201</v>
      </c>
      <c r="E18" s="3" t="s">
        <v>414</v>
      </c>
      <c r="F18" s="5"/>
      <c r="G18" s="4" t="s">
        <v>558</v>
      </c>
      <c r="H18" s="4" t="s">
        <v>558</v>
      </c>
      <c r="I18" s="4" t="s">
        <v>559</v>
      </c>
      <c r="J18" s="4" t="s">
        <v>565</v>
      </c>
      <c r="K18" s="6" t="s">
        <v>580</v>
      </c>
      <c r="L18" s="4" t="s">
        <v>558</v>
      </c>
      <c r="M18" s="4" t="s">
        <v>558</v>
      </c>
      <c r="N18" s="4" t="s">
        <v>558</v>
      </c>
      <c r="O18" s="4" t="s">
        <v>558</v>
      </c>
      <c r="P18" s="4" t="s">
        <v>41</v>
      </c>
    </row>
    <row r="19" spans="1:16">
      <c r="A19" s="4">
        <v>10</v>
      </c>
      <c r="B19" s="3" t="s">
        <v>586</v>
      </c>
      <c r="C19" s="4">
        <v>969</v>
      </c>
      <c r="D19" s="3" t="s">
        <v>201</v>
      </c>
      <c r="E19" s="3" t="s">
        <v>414</v>
      </c>
      <c r="F19" s="5"/>
      <c r="G19" s="4" t="s">
        <v>558</v>
      </c>
      <c r="H19" s="4" t="s">
        <v>558</v>
      </c>
      <c r="I19" s="4" t="s">
        <v>559</v>
      </c>
      <c r="J19" s="4" t="s">
        <v>565</v>
      </c>
      <c r="K19" s="6" t="s">
        <v>580</v>
      </c>
      <c r="L19" s="4" t="s">
        <v>558</v>
      </c>
      <c r="M19" s="4" t="s">
        <v>558</v>
      </c>
      <c r="N19" s="4" t="s">
        <v>558</v>
      </c>
      <c r="O19" s="4" t="s">
        <v>558</v>
      </c>
      <c r="P19" s="4" t="s">
        <v>41</v>
      </c>
    </row>
    <row r="20" spans="1:16">
      <c r="A20" s="4">
        <v>10</v>
      </c>
      <c r="B20" s="3" t="s">
        <v>368</v>
      </c>
      <c r="C20" s="4">
        <v>970</v>
      </c>
      <c r="D20" s="3" t="s">
        <v>201</v>
      </c>
      <c r="E20" s="3" t="s">
        <v>414</v>
      </c>
      <c r="F20" s="5"/>
      <c r="G20" s="4" t="s">
        <v>558</v>
      </c>
      <c r="H20" s="4" t="s">
        <v>558</v>
      </c>
      <c r="I20" s="4" t="s">
        <v>559</v>
      </c>
      <c r="J20" s="4" t="s">
        <v>562</v>
      </c>
      <c r="K20" s="6" t="s">
        <v>580</v>
      </c>
      <c r="L20" s="4" t="s">
        <v>558</v>
      </c>
      <c r="M20" s="4" t="s">
        <v>558</v>
      </c>
      <c r="N20" s="4" t="s">
        <v>558</v>
      </c>
      <c r="O20" s="4" t="s">
        <v>558</v>
      </c>
      <c r="P20" s="4" t="s">
        <v>558</v>
      </c>
    </row>
    <row r="21" spans="1:16">
      <c r="A21" s="4">
        <v>10</v>
      </c>
      <c r="B21" s="3" t="s">
        <v>386</v>
      </c>
      <c r="C21" s="4">
        <v>970</v>
      </c>
      <c r="D21" s="3" t="s">
        <v>201</v>
      </c>
      <c r="E21" s="3" t="s">
        <v>24</v>
      </c>
      <c r="F21" s="5">
        <f>SUM(13.93, 0.44)</f>
        <v>14.37</v>
      </c>
      <c r="G21" s="4" t="s">
        <v>558</v>
      </c>
      <c r="H21" s="4" t="s">
        <v>558</v>
      </c>
      <c r="I21" s="4" t="s">
        <v>559</v>
      </c>
      <c r="J21" s="4" t="s">
        <v>562</v>
      </c>
      <c r="K21" s="6" t="s">
        <v>580</v>
      </c>
      <c r="L21" s="4" t="s">
        <v>558</v>
      </c>
      <c r="M21" s="4" t="s">
        <v>558</v>
      </c>
      <c r="N21" s="4" t="s">
        <v>558</v>
      </c>
      <c r="O21" s="4" t="s">
        <v>558</v>
      </c>
      <c r="P21" s="4" t="s">
        <v>41</v>
      </c>
    </row>
    <row r="22" spans="1:16">
      <c r="A22" s="4">
        <v>10</v>
      </c>
      <c r="B22" s="3" t="s">
        <v>418</v>
      </c>
      <c r="C22" s="4">
        <v>970</v>
      </c>
      <c r="D22" s="3" t="s">
        <v>419</v>
      </c>
      <c r="E22" s="3" t="s">
        <v>414</v>
      </c>
      <c r="F22" s="5"/>
      <c r="G22" s="4" t="s">
        <v>558</v>
      </c>
      <c r="H22" s="4" t="s">
        <v>559</v>
      </c>
      <c r="I22" s="4" t="s">
        <v>41</v>
      </c>
      <c r="J22" s="4" t="s">
        <v>562</v>
      </c>
      <c r="K22" s="6" t="s">
        <v>579</v>
      </c>
      <c r="L22" s="4" t="s">
        <v>558</v>
      </c>
      <c r="M22" s="4" t="s">
        <v>558</v>
      </c>
      <c r="N22" s="4" t="s">
        <v>558</v>
      </c>
      <c r="O22" s="4" t="s">
        <v>41</v>
      </c>
      <c r="P22" s="4" t="s">
        <v>41</v>
      </c>
    </row>
    <row r="23" spans="1:16">
      <c r="A23" s="4">
        <v>11</v>
      </c>
      <c r="B23" s="3" t="s">
        <v>248</v>
      </c>
      <c r="C23" s="4">
        <v>1582</v>
      </c>
      <c r="D23" s="3" t="s">
        <v>37</v>
      </c>
      <c r="E23" s="3" t="s">
        <v>414</v>
      </c>
      <c r="F23" s="5">
        <v>3.46</v>
      </c>
      <c r="G23" s="4" t="s">
        <v>558</v>
      </c>
      <c r="H23" s="4" t="s">
        <v>559</v>
      </c>
      <c r="I23" s="4" t="s">
        <v>41</v>
      </c>
      <c r="J23" s="4" t="s">
        <v>562</v>
      </c>
      <c r="K23" s="6" t="s">
        <v>579</v>
      </c>
      <c r="L23" s="4" t="s">
        <v>558</v>
      </c>
      <c r="M23" s="4" t="s">
        <v>558</v>
      </c>
      <c r="N23" s="4" t="s">
        <v>558</v>
      </c>
      <c r="O23" s="4" t="s">
        <v>558</v>
      </c>
      <c r="P23" s="4" t="s">
        <v>558</v>
      </c>
    </row>
    <row r="24" spans="1:16">
      <c r="A24" s="4">
        <v>12</v>
      </c>
      <c r="B24" s="3" t="s">
        <v>426</v>
      </c>
      <c r="C24" s="4">
        <v>1581</v>
      </c>
      <c r="D24" s="3" t="s">
        <v>428</v>
      </c>
      <c r="E24" s="3" t="s">
        <v>414</v>
      </c>
      <c r="F24" s="5">
        <v>0.33</v>
      </c>
      <c r="G24" s="4" t="s">
        <v>558</v>
      </c>
      <c r="H24" s="4" t="s">
        <v>559</v>
      </c>
      <c r="I24" s="4" t="s">
        <v>41</v>
      </c>
      <c r="J24" s="4" t="s">
        <v>562</v>
      </c>
      <c r="K24" s="6" t="s">
        <v>579</v>
      </c>
      <c r="L24" s="4" t="s">
        <v>558</v>
      </c>
      <c r="M24" s="4" t="s">
        <v>558</v>
      </c>
      <c r="N24" s="4" t="s">
        <v>558</v>
      </c>
      <c r="O24" s="4" t="s">
        <v>41</v>
      </c>
      <c r="P24" s="4" t="s">
        <v>41</v>
      </c>
    </row>
    <row r="25" spans="1:16">
      <c r="A25" s="4">
        <v>13</v>
      </c>
      <c r="B25" s="3" t="s">
        <v>237</v>
      </c>
      <c r="C25" s="4">
        <v>1033</v>
      </c>
      <c r="D25" s="3" t="s">
        <v>189</v>
      </c>
      <c r="E25" s="3" t="s">
        <v>414</v>
      </c>
      <c r="F25" s="5">
        <v>0.21</v>
      </c>
      <c r="G25" s="4" t="s">
        <v>556</v>
      </c>
      <c r="H25" s="4" t="s">
        <v>41</v>
      </c>
      <c r="I25" s="4" t="s">
        <v>41</v>
      </c>
      <c r="J25" s="4" t="s">
        <v>563</v>
      </c>
      <c r="K25" s="6" t="s">
        <v>577</v>
      </c>
      <c r="L25" s="4" t="s">
        <v>558</v>
      </c>
      <c r="M25" s="4" t="s">
        <v>41</v>
      </c>
      <c r="N25" s="4" t="s">
        <v>41</v>
      </c>
      <c r="O25" s="4" t="s">
        <v>41</v>
      </c>
      <c r="P25" s="4" t="s">
        <v>41</v>
      </c>
    </row>
    <row r="26" spans="1:16">
      <c r="A26" s="4">
        <v>14</v>
      </c>
      <c r="B26" s="3" t="s">
        <v>241</v>
      </c>
      <c r="C26" s="4">
        <v>1238</v>
      </c>
      <c r="D26" s="3" t="s">
        <v>189</v>
      </c>
      <c r="E26" s="3" t="s">
        <v>414</v>
      </c>
      <c r="F26" s="5">
        <v>0.25</v>
      </c>
      <c r="G26" s="4" t="s">
        <v>556</v>
      </c>
      <c r="H26" s="4" t="s">
        <v>41</v>
      </c>
      <c r="I26" s="4" t="s">
        <v>41</v>
      </c>
      <c r="J26" s="4" t="s">
        <v>564</v>
      </c>
      <c r="K26" s="6" t="s">
        <v>577</v>
      </c>
      <c r="L26" s="4" t="s">
        <v>558</v>
      </c>
      <c r="M26" s="4" t="s">
        <v>41</v>
      </c>
      <c r="N26" s="4" t="s">
        <v>41</v>
      </c>
      <c r="O26" s="4" t="s">
        <v>41</v>
      </c>
      <c r="P26" s="4" t="s">
        <v>41</v>
      </c>
    </row>
    <row r="27" spans="1:16">
      <c r="A27" s="4">
        <v>15</v>
      </c>
      <c r="B27" s="3" t="s">
        <v>444</v>
      </c>
      <c r="C27" s="4">
        <v>674</v>
      </c>
      <c r="D27" s="3" t="s">
        <v>189</v>
      </c>
      <c r="E27" s="3" t="s">
        <v>414</v>
      </c>
      <c r="F27" s="5">
        <v>0.1</v>
      </c>
      <c r="G27" s="4" t="s">
        <v>556</v>
      </c>
      <c r="H27" s="4" t="s">
        <v>41</v>
      </c>
      <c r="I27" s="4" t="s">
        <v>41</v>
      </c>
      <c r="J27" s="4" t="s">
        <v>562</v>
      </c>
      <c r="K27" s="6" t="s">
        <v>577</v>
      </c>
      <c r="L27" s="4" t="s">
        <v>558</v>
      </c>
      <c r="M27" s="4" t="s">
        <v>41</v>
      </c>
      <c r="N27" s="4" t="s">
        <v>41</v>
      </c>
      <c r="O27" s="4" t="s">
        <v>41</v>
      </c>
      <c r="P27" s="4" t="s">
        <v>41</v>
      </c>
    </row>
    <row r="28" spans="1:16">
      <c r="A28" s="4">
        <v>16</v>
      </c>
      <c r="B28" s="3" t="s">
        <v>211</v>
      </c>
      <c r="C28" s="4">
        <v>1295</v>
      </c>
      <c r="D28" s="3" t="s">
        <v>189</v>
      </c>
      <c r="E28" s="3" t="s">
        <v>414</v>
      </c>
      <c r="F28" s="5">
        <v>0.41</v>
      </c>
      <c r="G28" s="4" t="s">
        <v>556</v>
      </c>
      <c r="H28" s="4" t="s">
        <v>41</v>
      </c>
      <c r="I28" s="4" t="s">
        <v>41</v>
      </c>
      <c r="J28" s="4" t="s">
        <v>564</v>
      </c>
      <c r="K28" s="6" t="s">
        <v>577</v>
      </c>
      <c r="L28" s="4" t="s">
        <v>558</v>
      </c>
      <c r="M28" s="4" t="s">
        <v>41</v>
      </c>
      <c r="N28" s="4" t="s">
        <v>41</v>
      </c>
      <c r="O28" s="4" t="s">
        <v>41</v>
      </c>
      <c r="P28" s="4" t="s">
        <v>41</v>
      </c>
    </row>
    <row r="29" spans="1:16">
      <c r="A29" s="4">
        <v>17</v>
      </c>
      <c r="B29" s="3" t="s">
        <v>188</v>
      </c>
      <c r="C29" s="4">
        <v>856</v>
      </c>
      <c r="D29" s="3" t="s">
        <v>189</v>
      </c>
      <c r="E29" s="3" t="s">
        <v>414</v>
      </c>
      <c r="F29" s="5">
        <v>0.28999999999999998</v>
      </c>
      <c r="G29" s="4" t="s">
        <v>556</v>
      </c>
      <c r="H29" s="4" t="s">
        <v>41</v>
      </c>
      <c r="I29" s="4" t="s">
        <v>41</v>
      </c>
      <c r="J29" s="4" t="s">
        <v>564</v>
      </c>
      <c r="K29" s="6" t="s">
        <v>577</v>
      </c>
      <c r="L29" s="4" t="s">
        <v>558</v>
      </c>
      <c r="M29" s="4" t="s">
        <v>41</v>
      </c>
      <c r="N29" s="4" t="s">
        <v>41</v>
      </c>
      <c r="O29" s="4" t="s">
        <v>41</v>
      </c>
      <c r="P29" s="4" t="s">
        <v>41</v>
      </c>
    </row>
    <row r="30" spans="1:16">
      <c r="A30" s="4">
        <v>17</v>
      </c>
      <c r="B30" s="3" t="s">
        <v>449</v>
      </c>
      <c r="C30" s="4">
        <v>860</v>
      </c>
      <c r="D30" s="3" t="s">
        <v>450</v>
      </c>
      <c r="E30" s="3" t="s">
        <v>451</v>
      </c>
      <c r="F30" s="5">
        <v>0.09</v>
      </c>
      <c r="G30" s="4" t="s">
        <v>556</v>
      </c>
      <c r="H30" s="4" t="s">
        <v>41</v>
      </c>
      <c r="I30" s="4" t="s">
        <v>41</v>
      </c>
      <c r="J30" s="4" t="s">
        <v>563</v>
      </c>
      <c r="K30" s="6" t="s">
        <v>577</v>
      </c>
      <c r="L30" s="4" t="s">
        <v>558</v>
      </c>
      <c r="M30" s="4" t="s">
        <v>41</v>
      </c>
      <c r="N30" s="4" t="s">
        <v>41</v>
      </c>
      <c r="O30" s="4" t="s">
        <v>41</v>
      </c>
      <c r="P30" s="4" t="s">
        <v>41</v>
      </c>
    </row>
    <row r="31" spans="1:16">
      <c r="A31" s="4">
        <v>18</v>
      </c>
      <c r="B31" s="3" t="s">
        <v>220</v>
      </c>
      <c r="C31" s="4">
        <v>1270</v>
      </c>
      <c r="D31" s="3" t="s">
        <v>221</v>
      </c>
      <c r="E31" s="3" t="s">
        <v>414</v>
      </c>
      <c r="F31" s="5">
        <v>0.38</v>
      </c>
      <c r="G31" s="4" t="s">
        <v>556</v>
      </c>
      <c r="H31" s="4" t="s">
        <v>559</v>
      </c>
      <c r="I31" s="4" t="s">
        <v>41</v>
      </c>
      <c r="J31" s="4" t="s">
        <v>565</v>
      </c>
      <c r="K31" s="6" t="s">
        <v>585</v>
      </c>
      <c r="L31" s="4" t="s">
        <v>558</v>
      </c>
      <c r="M31" s="4" t="s">
        <v>41</v>
      </c>
      <c r="N31" s="4" t="s">
        <v>41</v>
      </c>
      <c r="O31" s="4" t="s">
        <v>41</v>
      </c>
      <c r="P31" s="4" t="s">
        <v>41</v>
      </c>
    </row>
    <row r="32" spans="1:16">
      <c r="A32" s="4">
        <v>19</v>
      </c>
      <c r="B32" s="3" t="s">
        <v>225</v>
      </c>
      <c r="C32" s="4">
        <v>1271</v>
      </c>
      <c r="D32" s="3" t="s">
        <v>221</v>
      </c>
      <c r="E32" s="3" t="s">
        <v>414</v>
      </c>
      <c r="F32" s="5">
        <v>0.09</v>
      </c>
      <c r="G32" s="4" t="s">
        <v>556</v>
      </c>
      <c r="H32" s="4" t="s">
        <v>559</v>
      </c>
      <c r="I32" s="4" t="s">
        <v>41</v>
      </c>
      <c r="J32" s="4" t="s">
        <v>565</v>
      </c>
      <c r="K32" s="6" t="s">
        <v>585</v>
      </c>
      <c r="L32" s="4" t="s">
        <v>558</v>
      </c>
      <c r="M32" s="4" t="s">
        <v>41</v>
      </c>
      <c r="N32" s="4" t="s">
        <v>41</v>
      </c>
      <c r="O32" s="4" t="s">
        <v>41</v>
      </c>
      <c r="P32" s="4" t="s">
        <v>41</v>
      </c>
    </row>
    <row r="33" spans="1:16">
      <c r="A33" s="4">
        <v>20</v>
      </c>
      <c r="B33" s="3" t="s">
        <v>228</v>
      </c>
      <c r="C33" s="4">
        <v>988</v>
      </c>
      <c r="D33" s="3" t="s">
        <v>229</v>
      </c>
      <c r="E33" s="3" t="s">
        <v>566</v>
      </c>
      <c r="F33" s="5">
        <v>0.34</v>
      </c>
      <c r="G33" s="4" t="s">
        <v>556</v>
      </c>
      <c r="H33" s="4" t="s">
        <v>559</v>
      </c>
      <c r="I33" s="4" t="s">
        <v>559</v>
      </c>
      <c r="J33" s="4" t="s">
        <v>567</v>
      </c>
      <c r="K33" s="6" t="s">
        <v>587</v>
      </c>
      <c r="L33" s="4" t="s">
        <v>558</v>
      </c>
      <c r="M33" s="4" t="s">
        <v>41</v>
      </c>
      <c r="N33" s="4" t="s">
        <v>41</v>
      </c>
      <c r="O33" s="4" t="s">
        <v>41</v>
      </c>
      <c r="P33" s="4" t="s">
        <v>41</v>
      </c>
    </row>
    <row r="34" spans="1:16">
      <c r="F34" s="5">
        <f>SUM(F2:F33)</f>
        <v>53.89</v>
      </c>
      <c r="G34" s="4"/>
      <c r="H34" s="4"/>
      <c r="I34" s="4"/>
      <c r="P34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Report links</vt:lpstr>
      <vt:lpstr>sites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 Intern</dc:creator>
  <cp:lastModifiedBy>jburdelski</cp:lastModifiedBy>
  <dcterms:created xsi:type="dcterms:W3CDTF">2016-06-13T17:55:32Z</dcterms:created>
  <dcterms:modified xsi:type="dcterms:W3CDTF">2016-07-19T16:16:41Z</dcterms:modified>
</cp:coreProperties>
</file>